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прил 1" r:id="rId1" sheetId="1" state="visible"/>
    <sheet name="прил 2" r:id="rId2" sheetId="2" state="visible"/>
    <sheet name="прил 3" r:id="rId3" sheetId="3" state="visible"/>
    <sheet name="прил 4 вед2024" r:id="rId4" sheetId="4" state="visible"/>
  </sheets>
  <definedNames>
    <definedName name="x50bwhcspt2rtgjg0vg0hfk2ns">#REF!</definedName>
    <definedName name="muebv3fbrh0nbhfkcvkdiuichg">#REF!</definedName>
    <definedName name="whvhn4kg25bcn2skpkb3bqydz4">#REF!</definedName>
    <definedName name="w1nehiloq13fdfxu13klcaopgw">#REF!</definedName>
    <definedName name="ua41amkhph5c1h53xxk2wbxxpk">#REF!</definedName>
    <definedName name="u1m5vran2x1y11qx5xfu2j4tz4">#REF!</definedName>
    <definedName name="lzvlrjqro14zjenw2ueuj40zww">#REF!</definedName>
    <definedName name="t1iocfpqd13el1y2ekxnfpwstw">#REF!</definedName>
    <definedName name="swpjxblu3dbu33cqzchc5hkk0w">#REF!</definedName>
    <definedName name="rcn525ywmx4pde1kn3aevp0dfk">#REF!</definedName>
    <definedName name="qhgcjeqs4xbh5af0b0knrgslds">#REF!</definedName>
    <definedName name="qm1r2zbyvxaabczgs5nd53xmq4">#REF!</definedName>
    <definedName name="oishsvraxpbc3jz3kk3m5zcwm0">#REF!</definedName>
    <definedName name="qunp1nijp1aaxbgswizf0lz200">#REF!</definedName>
    <definedName name="jmacmxvbgdblzh0tvh4m0gadvc">#REF!</definedName>
    <definedName name="lens0r1dzt0ivfvdjvc15ibd1c">#REF!</definedName>
    <definedName name="pf4ktio2ct2wb5lic4d0ij22zg">#REF!</definedName>
    <definedName name="syjdhdk35p4nh3cjfxnviauzls">#REF!</definedName>
    <definedName name="jbdrlm0jnl44bjyvb5parwosvs">#REF!</definedName>
    <definedName name="vm2ikyzfyl3c3f2vbofwexhk2c">#REF!</definedName>
    <definedName name="ilgrxtqehl5ojfb14epb1v0vpk">#REF!</definedName>
    <definedName name="idhebtridp4g55tiidmllpbcck">#REF!</definedName>
    <definedName name="xfiudkw3z5aq3govpiyzsxyki0">#REF!</definedName>
    <definedName name="hxw0shfsad1bl0w3rcqndiwdqc">#REF!</definedName>
    <definedName name="wqazcjs4o12a5adpyzuqhb5cko">#REF!</definedName>
    <definedName name="Excel_BuiltIn__FilterDatabase_1">'прил 2'!$A$10:$P$86</definedName>
    <definedName name="eaho2ejrtdbq5dbiou1fruoidk">#REF!</definedName>
    <definedName name="iukfigxpatbnff5s3qskal4gtw">#REF!</definedName>
    <definedName name="tqwxsrwtrd3p34nrtmvfunozag">#REF!</definedName>
    <definedName name="frupzostrx2engzlq5coj1izgc">#REF!</definedName>
    <definedName name="miceqmminp2t5fkvq3dcp5azms">#REF!</definedName>
    <definedName name="bbi1iepey541b3erm5gspvzrtk">#REF!</definedName>
    <definedName localSheetId="3" name="_xlnm.Print_Area">'прил 4 вед2024'!$A$1:$G$201</definedName>
  </definedNames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<sst xmlns="http://schemas.openxmlformats.org/spreadsheetml/2006/main" xmlns:a="http://schemas.openxmlformats.org/drawingml/2006/main" xmlns:c="http://schemas.openxmlformats.org/drawingml/2006/chart" xmlns:co="http://ncloudtech.com" xmlns:m="http://schemas.openxmlformats.org/officeDocument/2006/math" xmlns:mc="http://schemas.openxmlformats.org/markup-compatibility/2006" xmlns:o="urn:schemas-microsoft-com:office:office" xmlns:p="http://schemas.openxmlformats.org/presentationml/2006/main" xmlns:pic="http://schemas.openxmlformats.org/drawingml/2006/picture" xmlns:r="http://schemas.openxmlformats.org/officeDocument/2006/relationships" xmlns:s="http://schemas.openxmlformats.org/officeDocument/2006/sharedTypes" xmlns:sl="http://schemas.openxmlformats.org/schemaLibrary/2006/main" xmlns:v="urn:schemas-microsoft-com:vml" xmlns:w="http://schemas.openxmlformats.org/wordprocessingml/2006/main" xmlns:w14="http://schemas.microsoft.com/office/word/2010/wordml" xmlns:w15="http://schemas.microsoft.com/office/word/2012/wordml" xmlns:wp="http://schemas.openxmlformats.org/drawingml/2006/wordprocessingDrawing" xmlns:wpg="http://schemas.microsoft.com/office/word/2010/wordprocessingGroup" xmlns:wps="http://schemas.microsoft.com/office/word/2010/wordprocessingShape" xmlns:x14="http://schemas.microsoft.com/office/spreadsheetml/2009/9/main" xmlns:xdr="http://schemas.openxmlformats.org/drawingml/2006/spreadsheetDrawing" xmlns:xm="http://schemas.microsoft.com/office/excel/2006/main" mc:Ignorable="co w14 x14 w15">
  <si>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r>
      <t>Приложение 1    к  постановлению №</t>
    </r>
    <r>
      <rPr>
        <rFont val="Arial"/>
        <sz val="10"/>
      </rPr>
      <t xml:space="preserve"> 46</t>
    </r>
    <r>
      <rPr>
        <rFont val="Arial"/>
        <sz val="10"/>
      </rPr>
      <t>-п от 15.07.2025г.</t>
    </r>
  </si>
  <si>
    <t xml:space="preserve">Источники внутреннего финансирования дефицита бюджета Гляденского сельсовета в 2025 году </t>
  </si>
  <si>
    <t>тыс.руб</t>
  </si>
  <si>
    <t>Код администратора</t>
  </si>
  <si>
    <t>Код бюджетной классификации</t>
  </si>
  <si>
    <t>Наименование кодов экономической классификации</t>
  </si>
  <si>
    <t xml:space="preserve">Сумма на 2025 год </t>
  </si>
  <si>
    <t>Исполненно</t>
  </si>
  <si>
    <t>01 00 00 00 00 0000 000</t>
  </si>
  <si>
    <t>Источники внутреннего финансирования дефицита бюджета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</si>
  <si>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</si>
  <si>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</si>
  <si>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</si>
  <si>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</t>
  </si>
  <si>
    <t>01 05 02 00 00 0000 500</t>
  </si>
  <si>
    <t>Увеличение прочих  остатков средств бюджета</t>
  </si>
  <si>
    <t>01 05 02 01 00 0000 510</t>
  </si>
  <si>
    <t>Увеличение прочих остатков денежных средств бюджета</t>
  </si>
  <si>
    <t>01 05 02 01 10 0000 510</t>
  </si>
  <si>
    <t>Увеличение прочих остатков денежных средств  бюджета поселений</t>
  </si>
  <si>
    <t>01 05 00 00 00 0000 600</t>
  </si>
  <si>
    <t>Уменьшение остатков средств бюджета</t>
  </si>
  <si>
    <t>01 05 02 00 00 0000 600</t>
  </si>
  <si>
    <t>Уменьшение  прочих остатков средств бюджета</t>
  </si>
  <si>
    <t>01 05 02 01 00 0000 610</t>
  </si>
  <si>
    <t>Уменьшение прочих остатков денежных  средств бюджета</t>
  </si>
  <si>
    <t>01 05 02 01 10 0000 610</t>
  </si>
  <si>
    <t>Уменьшение прочих остатков денежных  средств  бюджета поселения</t>
  </si>
  <si>
    <r>
      <rPr>
        <rFont val="Times New Roman"/>
        <sz val="10"/>
      </rPr>
      <t>Приложение 2    к  постановлению № 46-П от 15.07.2025г.</t>
    </r>
  </si>
  <si>
    <t xml:space="preserve">Доходы бюджета  Гляденского сельсовета на 2025 год </t>
  </si>
  <si>
    <t>тыс.рублей</t>
  </si>
  <si>
    <t>№ строки</t>
  </si>
  <si>
    <t>Код классификации доходов бюджета</t>
  </si>
  <si>
    <t>Наименование кода классификации доходов бюджета</t>
  </si>
  <si>
    <r>
      <t xml:space="preserve">Доходы </t>
    </r>
    <r>
      <t xml:space="preserve">
</t>
    </r>
    <r>
      <t xml:space="preserve">сельского </t>
    </r>
    <r>
      <t xml:space="preserve">
</t>
    </r>
    <r>
      <t xml:space="preserve">бюджета </t>
    </r>
    <r>
      <t xml:space="preserve">
</t>
    </r>
    <r>
      <t>2025 года</t>
    </r>
  </si>
  <si>
    <t>% исполнения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</si>
  <si>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</si>
  <si>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</si>
  <si>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</si>
  <si>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</si>
  <si>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</si>
  <si>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</si>
  <si>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</si>
  <si>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 xml:space="preserve">код аналитической группы подвида </t>
  </si>
  <si>
    <t>1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</si>
  <si>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</si>
  <si>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</si>
  <si>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</si>
  <si>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</si>
  <si>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</si>
  <si>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</si>
  <si>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</si>
  <si>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3</t>
  </si>
  <si>
    <t>02</t>
  </si>
  <si>
    <t>110</t>
  </si>
  <si>
    <t>Налог на доходы физических лиц</t>
  </si>
  <si>
    <t>010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</si>
  <si>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rFont val="Times New Roman"/>
        <sz val="9"/>
        <vertAlign val="superscript"/>
      </rPr>
      <t>1</t>
    </r>
    <r>
      <rPr>
        <rFont val="Times New Roman"/>
        <sz val="9"/>
      </rPr>
      <t xml:space="preserve"> и 228 Налогового кодекса Российской Федерации</t>
    </r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</si>
  <si>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</si>
  <si>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</si>
  <si>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210</t>
  </si>
  <si>
    <t>1000</t>
  </si>
  <si>
    <r>
      <rPr>
        <rFont val="Times New Roman"/>
        <sz val="9"/>
      </rPr>
  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  </r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</si>
  <si>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</si>
  <si>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</si>
  <si>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</si>
  <si>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</si>
  <si>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</si>
  <si>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</si>
  <si>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</si>
  <si>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</si>
  <si>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</si>
  <si>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</si>
  <si>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</si>
  <si>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</si>
  <si>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</si>
  <si>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</si>
  <si>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</si>
  <si>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</si>
  <si>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</si>
  <si>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</si>
  <si>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</si>
  <si>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</si>
  <si>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</si>
  <si>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</si>
  <si>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</si>
  <si>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</si>
  <si>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</si>
  <si>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</si>
  <si>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</si>
  <si>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</si>
  <si>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</si>
  <si>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</si>
  <si>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</si>
  <si>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</si>
  <si>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</si>
  <si>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</si>
  <si>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</si>
  <si>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</si>
  <si>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</t>
  </si>
  <si>
    <t>807</t>
  </si>
  <si>
    <t>020</t>
  </si>
  <si>
    <t xml:space="preserve"> 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</si>
  <si>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</si>
  <si>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16</t>
  </si>
  <si>
    <t>ШТРАФЫ, САНКЦИИ, 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</si>
  <si>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</si>
  <si>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</si>
  <si>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</si>
  <si>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ИНИЦИАТИВНЫЕ ПЛАТЕЖИ</t>
  </si>
  <si>
    <r>
      <rPr>
        <rFont val="Times New Roman"/>
        <b val="false"/>
        <sz val="9"/>
      </rPr>
      <t>Инициативные платежи, зачисляемые в бюджеты сельских поселений .</t>
    </r>
  </si>
  <si>
    <t>2</t>
  </si>
  <si>
    <t>15</t>
  </si>
  <si>
    <t>001</t>
  </si>
  <si>
    <t>150</t>
  </si>
  <si>
    <t>Дотации на выравнивание бюджетной обеспеченности</t>
  </si>
  <si>
    <t>7601</t>
  </si>
  <si>
    <t>Дотации на выравнивание бюджетной обеспеченности поселений за счет средств краевого бюджета  в рамках подпрограммы «Создание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района» муниципальной программы «Управление муниципальными финансами»</t>
  </si>
  <si>
    <t>8601</t>
  </si>
  <si>
    <t>Дотации на выравнивание бюджетной обеспеченности поселений за счет средств районного бюджета  в рамках подпрограммы «Создание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района» муниципальной программы «Управление муниципальными финансами»</t>
  </si>
  <si>
    <t>29</t>
  </si>
  <si>
    <r>
      <rPr>
        <rFont val="Times New Roman"/>
        <sz val="10"/>
      </rPr>
      <t xml:space="preserve">Прочие субсидии  бюджетам сельских поселений </t>
    </r>
  </si>
  <si>
    <t>999</t>
  </si>
  <si>
    <t>7451</t>
  </si>
  <si>
    <r>
      <rPr>
        <rFont val="Times New Roman"/>
        <sz val="9"/>
      </rPr>
      <t>Прочие субсидии бюджетам сельских поселений Прочие субсидии  бюджетам  сельских поселений для -победителю конкурса лучших проектов создания комфортной городской среды в рамках регионального проекта " формирование комфортной городской среды"</t>
    </r>
  </si>
  <si>
    <t>7742</t>
  </si>
  <si>
    <r>
      <rPr>
        <rFont val="Times New Roman"/>
        <sz val="9"/>
      </rPr>
      <t>Прочие субсидии бюджетам сельских поселений Реализация проектов по благоустройству территорий</t>
    </r>
  </si>
  <si>
    <t>9113</t>
  </si>
  <si>
    <r>
      <rPr>
        <rFont val="Times New Roman"/>
        <sz val="9"/>
      </rPr>
      <t>Прочие субсидии бюджетам сельских поселений Прочие субсидии  бюджетам  сельских поселений (на обустройство участков улично-дорожной сети вблизи образовательных организаций для обеспечения безопасности дорожного движения, за счет средств дорожного фонда Красноярского края)</t>
    </r>
  </si>
  <si>
    <t>9114</t>
  </si>
  <si>
    <r>
      <rPr>
        <rFont val="Times New Roman"/>
        <sz val="9"/>
      </rPr>
      <t>Прочие субсидии бюджетам сельских поселений Субсидия на осуществление дорожной деятельности в целях решения задач социально-экономического развития территорий за счет  средств дорожного фонда Красноярского края</t>
    </r>
  </si>
  <si>
    <t xml:space="preserve">Субвенции бюджетам субъектов Российской Федерации и муниципальных образований </t>
  </si>
  <si>
    <t>30</t>
  </si>
  <si>
    <t>024</t>
  </si>
  <si>
    <t>Субвенции бюджетам сельских поселений на выполнение передаваемых полномочий субъектов Российской Федерации</t>
  </si>
  <si>
    <t xml:space="preserve">Субвенции бюджетам сельских поселений на осуществление государственных полномочий по составлению протоколов об административных правонарушениях в рамках непрограммных расходов органов местного самоуправления 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</si>
  <si>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</si>
  <si>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</si>
  <si>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</si>
  <si>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</si>
  <si>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бюджетные трансферты</t>
  </si>
  <si>
    <t>40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</si>
  <si>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</si>
  <si>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</si>
  <si>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</si>
  <si>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</si>
  <si>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r>
      <rPr>
        <rFont val="Times New Roman"/>
        <sz val="9"/>
      </rPr>
      <t>Прочие межбюджетные трансферты,передаваемые бюджетам</t>
    </r>
  </si>
  <si>
    <r>
      <rPr>
        <rFont val="Times New Roman"/>
        <sz val="9"/>
      </rPr>
      <t>Прочие межбюджетные трансферты,передаваемые бюджетам сельских поселений</t>
    </r>
  </si>
  <si>
    <t>2724</t>
  </si>
  <si>
    <r>
      <rPr>
        <rFont val="Times New Roman"/>
        <sz val="9"/>
      </rPr>
      <t>Прочие межбюджетные трансферты,передаваемые бюджетам сельских поселений, (средства на частичную компенсацию расходов на повышение оплаты труда отдельным категория работников бюджетной сферы Красноярского края в рамках непрограммных расходов органов местного самоуправления)</t>
    </r>
  </si>
  <si>
    <t>1024</t>
  </si>
  <si>
    <r>
      <rPr>
        <rFont val="Times New Roman"/>
        <sz val="9"/>
      </rPr>
      <t>Прочие межбюджетные трансферты, передаваемые бюджетам сельских поселений Средства 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органов местного самоуправления</t>
    </r>
  </si>
  <si>
    <t>7412</t>
  </si>
  <si>
    <r>
      <rPr>
        <rFont val="Times New Roman"/>
        <sz val="9"/>
      </rPr>
      <t>Прочие межбюджетные трансферты,передаваемые бюджетам сельских поселений, (на обеспечение первичных мер пожарной безопасности)</t>
    </r>
  </si>
  <si>
    <t>7555</t>
  </si>
  <si>
    <r>
      <rPr>
        <rFont val="Times New Roman"/>
        <sz val="9"/>
      </rPr>
      <t>Прочие межбюджетные трансферты, передаваемые бюджетам сельских поселений Реализация мероприятий по неспечефической профилактике инфекций, передающихся иксодовыми клещами, путем организации и проведения акарицидных обработок</t>
    </r>
  </si>
  <si>
    <t>7641</t>
  </si>
  <si>
    <r>
      <rPr>
        <rFont val="Times New Roman"/>
        <sz val="9"/>
      </rPr>
      <t xml:space="preserve"> Прочие межбюджетные трансферты, передаваемые бюджетам сельских поселений  на осуществление расходов , направленных на реализацию мероприятий по поддержке местных инициатив </t>
    </r>
  </si>
  <si>
    <t>7691</t>
  </si>
  <si>
    <r>
      <rPr>
        <rFont val="Times New Roman"/>
        <sz val="9"/>
      </rPr>
      <t xml:space="preserve"> Прочие межбюджетные трансферты, передаваемые бюджетам сельских поселений (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 </t>
    </r>
  </si>
  <si>
    <t>7749</t>
  </si>
  <si>
    <r>
      <rPr>
        <rFont val="Times New Roman"/>
        <sz val="9"/>
      </rPr>
      <t>Прочие межбюджетные трансферты, передаваемые бюджетам сельских поселений Реализация проектов по решению вопросов местного значения, осуществляемых непосредственно населением на территории населенного пункта в рамках отдельных мероприятий муниципальной программы " Реформирование и модернизация жилищно-коммунального хозяйства и повышение энергетической эффективности"</t>
    </r>
  </si>
  <si>
    <t>8602</t>
  </si>
  <si>
    <r>
      <rPr>
        <rFont val="Times New Roman"/>
        <sz val="9"/>
      </rPr>
      <t>Прочие межбюджетные трансферты, передаваемые бюджетам сельских поселений (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района» муниципальной программы «Управление муниципальными финансами»)</t>
    </r>
  </si>
  <si>
    <t xml:space="preserve">ВСЕГО ДОХОДЫ БЮДЖЕТА </t>
  </si>
  <si>
    <r>
      <rPr>
        <rFont val="Times New Roman"/>
        <sz val="10"/>
      </rPr>
      <t>Приложение 3    к  постановлению № 46-П от 15.07.2025г.</t>
    </r>
  </si>
  <si>
    <t xml:space="preserve">Распределение  бюджетных ассигнований по разделам и подразделам  бюджетной классификации расходов бюджета Гляденского сельсовета  на 2025 год </t>
  </si>
  <si>
    <t>тыс.руб.</t>
  </si>
  <si>
    <t>№ п/п</t>
  </si>
  <si>
    <t>Наименование показателя бюджетной классификации</t>
  </si>
  <si>
    <t>Раздел, подраздел</t>
  </si>
  <si>
    <t>Сумма на 2025 год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</si>
  <si>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</si>
  <si>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</si>
  <si>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</si>
  <si>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</si>
  <si>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</si>
  <si>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</si>
  <si>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</si>
  <si>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</si>
  <si>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</si>
  <si>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</si>
  <si>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</si>
  <si>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</si>
  <si>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</si>
  <si>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</si>
  <si>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</si>
  <si>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</si>
  <si>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</si>
  <si>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</si>
  <si>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</si>
  <si>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</si>
  <si>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</si>
  <si>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</si>
  <si>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</si>
  <si>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</si>
  <si>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</si>
  <si>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</t>
  </si>
  <si>
    <t>0409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</si>
  <si>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</si>
  <si>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</si>
  <si>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</si>
  <si>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</si>
  <si>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</si>
  <si>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</si>
  <si>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Общее образование</t>
  </si>
  <si>
    <t>0702</t>
  </si>
  <si>
    <t>Культура,  кинематография</t>
  </si>
  <si>
    <t>0800</t>
  </si>
  <si>
    <t>Культура</t>
  </si>
  <si>
    <t>0801</t>
  </si>
  <si>
    <t>Другие вопросы в области культуры</t>
  </si>
  <si>
    <t>0804</t>
  </si>
  <si>
    <r>
      <rPr>
        <rFont val="Times New Roman"/>
        <b val="true"/>
        <color rgb="000000" tint="0"/>
        <sz val="11"/>
      </rPr>
      <t>Социальная политика</t>
    </r>
  </si>
  <si>
    <r>
      <rPr>
        <rFont val="Times New Roman"/>
        <b val="true"/>
        <color rgb="000000" tint="0"/>
        <sz val="11"/>
      </rPr>
      <t>Пенсионное обеспечение</t>
    </r>
  </si>
  <si>
    <t>Предоставление пенсии за выслугу лет муниципальным служащим в рамках непрограммных расходов</t>
  </si>
  <si>
    <t>Социальное обеспечение и иные выплаты населению</t>
  </si>
  <si>
    <t>Публичные нормативные социальные выплаты гражданам</t>
  </si>
  <si>
    <t>ВСЕГО:</t>
  </si>
  <si>
    <r>
      <rPr>
        <rFont val="Times New Roman"/>
        <b val="false"/>
        <sz val="10"/>
      </rPr>
      <t>Приложение 4    к  постановлению № 46-п от 15.07.2025г.</t>
    </r>
  </si>
  <si>
    <t>Ведомственная структура расходов бюджета Гляденского сельсовета на 2025 год</t>
  </si>
  <si>
    <t>Наименование главных распорядителей Администрации Гляденского сельсовета и наименование показателей бюджетной классификации</t>
  </si>
  <si>
    <t>код ведомства</t>
  </si>
  <si>
    <t>Целевая статья</t>
  </si>
  <si>
    <t>Вид расходов</t>
  </si>
  <si>
    <t>Сумма на          2025год</t>
  </si>
  <si>
    <t>8</t>
  </si>
  <si>
    <t>9</t>
  </si>
  <si>
    <t>Администрация Гляденского сельсовета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</si>
  <si>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</si>
  <si>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</si>
  <si>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Непрограммные расходы органов местного самоуправления</t>
  </si>
  <si>
    <t>9500000000</t>
  </si>
  <si>
    <t>Функционирование  администрации Гляденского сельсовета</t>
  </si>
  <si>
    <t>9510000000</t>
  </si>
  <si>
    <t>Глава муниципального образования в рамках непрограммных расходов органов местного самоуправления</t>
  </si>
  <si>
    <t>9510000010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</si>
  <si>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</si>
  <si>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7</t>
  </si>
  <si>
    <t>Расходы на выплаты персоналу государственных (муниципальных) органов</t>
  </si>
  <si>
    <t>120</t>
  </si>
  <si>
    <t>Средства на финансовое обеспечение(возмещение)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органов местного самоуправления)</t>
  </si>
  <si>
    <t>9510010240</t>
  </si>
  <si>
    <t xml:space="preserve">Расходы на выплату персоналу в целях обеспечения выполнения функций органами местного самоуправления(органами власти, казенными учреждениями, органами управления государственными внебюджетными фондами) </t>
  </si>
  <si>
    <t xml:space="preserve">Расходы на выплаты персоналу государственных (муниципальных) органов </t>
  </si>
  <si>
    <t>11</t>
  </si>
  <si>
    <t>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</t>
  </si>
  <si>
    <t>9510027240</t>
  </si>
  <si>
    <t>12</t>
  </si>
  <si>
    <t>13</t>
  </si>
  <si>
    <t>14</t>
  </si>
  <si>
    <t xml:space="preserve">Муниципальная программа "Информационное обеспечение населения о деятельности органов местного самоуправления Гляденского сельсовета " </t>
  </si>
  <si>
    <t>0100000000</t>
  </si>
  <si>
    <t>Обеспечение прозрачности и гласности о деятельности органов местного самоуправления</t>
  </si>
  <si>
    <t>0110000000</t>
  </si>
  <si>
    <t xml:space="preserve"> </t>
  </si>
  <si>
    <t>17</t>
  </si>
  <si>
    <t xml:space="preserve">Опубликование органами местного самоуправления информации о своей деятельности в средствах массовой информации и на сайте-Интернет в рамках подпрограммы  «Обеспечение прозрачности и                                                                                                                                                     гласности о деятельности органов местного самоуправления" муниципальной программы "Информационное обеспечение населения о деятельности органов местного самоуправления Гляденского сельсовета " </t>
  </si>
  <si>
    <t>0110080110</t>
  </si>
  <si>
    <t>18</t>
  </si>
  <si>
    <t>Закупка товаров, работ и услуг для государственных (муниципальных) нужд</t>
  </si>
  <si>
    <t>200</t>
  </si>
  <si>
    <t xml:space="preserve"> 19</t>
  </si>
  <si>
    <t>Иные закупки товаров, работ и услуг для обеспечения государственных (муниципальных) нужд</t>
  </si>
  <si>
    <t>20</t>
  </si>
  <si>
    <t>21</t>
  </si>
  <si>
    <t>22</t>
  </si>
  <si>
    <t>Руководство и управление в сфере установленных функций органов местного самоуправления в рамках непрограммных расходов  органов местного самоуправления</t>
  </si>
  <si>
    <t>9510000020</t>
  </si>
  <si>
    <t>23</t>
  </si>
  <si>
    <t>24</t>
  </si>
  <si>
    <t>28</t>
  </si>
  <si>
    <t>31</t>
  </si>
  <si>
    <t>32</t>
  </si>
  <si>
    <t>33</t>
  </si>
  <si>
    <r>
      <rPr>
        <rFont val="Arial"/>
        <sz val="8"/>
      </rPr>
      <t>Уплата прочих налогов, сборов</t>
    </r>
  </si>
  <si>
    <t>852</t>
  </si>
  <si>
    <t>34</t>
  </si>
  <si>
    <t xml:space="preserve">Уплата иных платежей </t>
  </si>
  <si>
    <t>853</t>
  </si>
  <si>
    <t>Передача осуществления части полномочий муниципального образования Гляденский сельсовет органам местного самоуправления муниципального образования Назаровский район в области жилищных отношений</t>
  </si>
  <si>
    <t>9510000030</t>
  </si>
  <si>
    <t>36</t>
  </si>
  <si>
    <t>Межбюджетные трансферты</t>
  </si>
  <si>
    <t>500</t>
  </si>
  <si>
    <t>37</t>
  </si>
  <si>
    <t>Иные межбюджетные трансферты</t>
  </si>
  <si>
    <t>540</t>
  </si>
  <si>
    <t>38</t>
  </si>
  <si>
    <t>Передача осуществления части полномочий муниципального образования Гляденский сельсовет органам местного самоуправления муниципального образования Назаровский район по исполнению бюджета</t>
  </si>
  <si>
    <t>9510000050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</si>
  <si>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</si>
  <si>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</si>
  <si>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</si>
  <si>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</si>
  <si>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</si>
  <si>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</si>
  <si>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</si>
  <si>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</si>
  <si>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</si>
  <si>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</si>
  <si>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Резервный фонд администрации Гляденского сельсовета в рамках непрограммных  расходов органов местного самоуправления</t>
  </si>
  <si>
    <t>9510000040</t>
  </si>
  <si>
    <t>51</t>
  </si>
  <si>
    <t>Иные бюджетные ассигнования</t>
  </si>
  <si>
    <t>800</t>
  </si>
  <si>
    <t>52</t>
  </si>
  <si>
    <t>Резервные средства</t>
  </si>
  <si>
    <t>870</t>
  </si>
  <si>
    <t>53</t>
  </si>
  <si>
    <t>54</t>
  </si>
  <si>
    <t>55</t>
  </si>
  <si>
    <t>56</t>
  </si>
  <si>
    <t>Обеспечение деятельности администрации Гляденского сельсовета в рамках непрограммных расходов органов местного самоуправления</t>
  </si>
  <si>
    <t>9510000060</t>
  </si>
  <si>
    <t>57</t>
  </si>
  <si>
    <t>58</t>
  </si>
  <si>
    <t>Расходы на выплаты персоналу казенных учреждений</t>
  </si>
  <si>
    <t>59</t>
  </si>
  <si>
    <t>60</t>
  </si>
  <si>
    <t>61</t>
  </si>
  <si>
    <t>62</t>
  </si>
  <si>
    <t>Осуществление государственных  полномочий  по составлению  протоколов  об административных  правонарушениях в рамках непрограммных расходов органов местного самоуправления</t>
  </si>
  <si>
    <t>9510075140</t>
  </si>
  <si>
    <t>63</t>
  </si>
  <si>
    <t>64</t>
  </si>
  <si>
    <t>65</t>
  </si>
  <si>
    <t>НАЦИОНАЛЬНАЯ ОБОРОНА</t>
  </si>
  <si>
    <t>66</t>
  </si>
  <si>
    <t>67</t>
  </si>
  <si>
    <t>68</t>
  </si>
  <si>
    <t>69</t>
  </si>
  <si>
    <t>Осуществление первичного воинского учета на территориях, где отсутствуют военные комиссариаты  в рамках непрограммных расходов органов местного самоуправления</t>
  </si>
  <si>
    <t>9510051180</t>
  </si>
  <si>
    <t>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</si>
  <si>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</si>
  <si>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</t>
  </si>
  <si>
    <t>72</t>
  </si>
  <si>
    <t>73</t>
  </si>
  <si>
    <t>74</t>
  </si>
  <si>
    <t>НАЦИОНАЛЬНАЯ БЕЗОПАСНОСТЬ И ПРАВООХРАНИТЕЛЬНАЯ ДЕЯТЕЛЬНОСТЬ</t>
  </si>
  <si>
    <t>75</t>
  </si>
  <si>
    <t>76</t>
  </si>
  <si>
    <t>Муниципальная  программа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</si>
  <si>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0200000000</t>
  </si>
  <si>
    <t>77</t>
  </si>
  <si>
    <t>Подпрограмма «Профилактика тушения пожаров и обеспечение пожарной безопасности населенных пунктов Гляденского сельсовета"»</t>
  </si>
  <si>
    <t>0220000000</t>
  </si>
  <si>
    <t>78</t>
  </si>
  <si>
    <t>Техническое обслуживание средств противопожарной защиты( перезарядка,ремонт огнетушителей,обслуживание автоматических установок пожарной сигнализации,ремонт и установка системы оповещения людей на случай пожара в рамках подпрограммы  «Профилактика тушения пожаров и обеспечение пожарной безопасности населенных пунктов Гляденского сельсовета"»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</si>
  <si>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0220080310</t>
  </si>
  <si>
    <t>79</t>
  </si>
  <si>
    <t>80</t>
  </si>
  <si>
    <t>81</t>
  </si>
  <si>
    <t>Обеспечение первичных мер пожарной безопасности за счет средств краевого бюджета в рамках подпрограммы  «Профилактика тушения пожаров и обеспечение пожарной безопасности населенных пунктов Гляденского сельсовета"»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</si>
  <si>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02200S4120</t>
  </si>
  <si>
    <t>82</t>
  </si>
  <si>
    <t>83</t>
  </si>
  <si>
    <t>84</t>
  </si>
  <si>
    <t>Софинансирование расходов на обеспечение первичных мер пожарной безопасности за счет средств местного бюджета в рамках подпрограммы  «Профилактика тушения пожаров и обеспечение пожарной безопасности населенных пунктов Гляденского сельсовета"»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</si>
  <si>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85</t>
  </si>
  <si>
    <t>86</t>
  </si>
  <si>
    <t>87</t>
  </si>
  <si>
    <t>88</t>
  </si>
  <si>
    <t>Муниципальная  программа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экстремизма»</t>
  </si>
  <si>
    <t>89</t>
  </si>
  <si>
    <t>Подпрограмма"Профилактика терроризма и экстремизма в Гляденском сельсовете"</t>
  </si>
  <si>
    <t>0230000000</t>
  </si>
  <si>
    <t>90</t>
  </si>
  <si>
    <t>Информационно-пропагандистское обеспечение ( плакаты, листовки, опубликование в печатных,электронных источниках размещение на стендах и использование средств голосовой связи(приобретение плакатов публикация в СМИ,проведение разъяснительной и агитационной работы с населением) в рамках подпрограммы "Профилактика терроризма и экстремизма в Гляденском сельсовете"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</si>
  <si>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0230080410</t>
  </si>
  <si>
    <t>91</t>
  </si>
  <si>
    <t>92</t>
  </si>
  <si>
    <t>93</t>
  </si>
  <si>
    <t>НАЦИОНАЛЬНАЯ ЭКОНОМИКА</t>
  </si>
  <si>
    <t>94</t>
  </si>
  <si>
    <t>Дорожное хозяйство (дорожные фонды)</t>
  </si>
  <si>
    <t>95</t>
  </si>
  <si>
    <t xml:space="preserve">Муниципальная  программа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</si>
  <si>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0300000000</t>
  </si>
  <si>
    <t>96</t>
  </si>
  <si>
    <t xml:space="preserve"> Обеспечение сохранности, ремонт автомобильных дорог местного значения и искусственных сооружений на них в границах населенных пунктов поселения за счет средств муниципального дорожного фонда</t>
  </si>
  <si>
    <t>0310000000</t>
  </si>
  <si>
    <t>97</t>
  </si>
  <si>
    <t xml:space="preserve"> Содержание( зимнее, летнее) автомобильных дорог общего пользования местного значения за счет средств местного бюджета в рамках подпрограммы   " Обеспечение сохранности, ремонт автомобильных дорог местного значения и искусственных сооружений на них в границах населенных пунктов поселения за счет средств муниципального дорожного фонда" муниципальной  программы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</si>
  <si>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0310080520</t>
  </si>
  <si>
    <t>98</t>
  </si>
  <si>
    <t>99</t>
  </si>
  <si>
    <r>
      <rPr>
        <rFont val="Times New Roman"/>
        <sz val="10"/>
      </rPr>
      <t xml:space="preserve"> Субсидия на осуществление дорожной деятельности в целях решения задач социально-экономического развития территорий за счет  средств дорожного фонда Красноярского края</t>
    </r>
  </si>
  <si>
    <r>
      <rPr>
        <rFont val="Times New Roman"/>
        <b val="false"/>
        <sz val="10"/>
      </rPr>
      <t>031009Д140</t>
    </r>
  </si>
  <si>
    <t>101</t>
  </si>
  <si>
    <t>102</t>
  </si>
  <si>
    <t>103</t>
  </si>
  <si>
    <t>104</t>
  </si>
  <si>
    <t>105</t>
  </si>
  <si>
    <t>106</t>
  </si>
  <si>
    <r>
      <rPr>
        <rFont val="Times New Roman"/>
        <sz val="9"/>
      </rPr>
      <t xml:space="preserve"> Обустройство участков улично-дорожной сети вблизи образовательных организаций для обеспечения безопасности дорожного движения, за счет средств дорожного фонда Красноярского края</t>
    </r>
  </si>
  <si>
    <r>
      <rPr>
        <rFont val="Times New Roman"/>
        <b val="false"/>
        <sz val="10"/>
      </rPr>
      <t>032И59Д140</t>
    </r>
  </si>
  <si>
    <t>107</t>
  </si>
  <si>
    <r>
      <rPr>
        <rFont val="Times New Roman"/>
        <b val="false"/>
        <sz val="10"/>
      </rPr>
      <t>Закупка товаров, работ и услуг для государственных (муниципальных) нужд</t>
    </r>
  </si>
  <si>
    <t>108</t>
  </si>
  <si>
    <r>
      <rPr>
        <rFont val="Times New Roman"/>
        <b val="false"/>
        <sz val="10"/>
      </rPr>
      <t>Иные закупки товаров, работ и услуг для государственных (муниципальных) нужд</t>
    </r>
  </si>
  <si>
    <t>109</t>
  </si>
  <si>
    <r>
      <rPr>
        <rFont val="Times New Roman"/>
        <b val="false"/>
        <sz val="9"/>
      </rPr>
      <t>Софинансирование к субсидии</t>
    </r>
    <r>
      <rPr>
        <rFont val="Times New Roman"/>
        <sz val="9"/>
      </rPr>
      <t xml:space="preserve"> Обустройство участков улично-дорожной сети вблизи образовательных организаций для обеспечения безопасности дорожного движения, за счет средств дорожного фонда Красноярского края</t>
    </r>
  </si>
  <si>
    <t>111</t>
  </si>
  <si>
    <t>112</t>
  </si>
  <si>
    <t>ЖИЛИЩНО-КОММУНАЛЬНОЕ ХОЗЯЙСТВО</t>
  </si>
  <si>
    <t>113</t>
  </si>
  <si>
    <t>114</t>
  </si>
  <si>
    <t>Муниципальная программа Гляденского сельсовета "Организация благоустройства территории поселения "</t>
  </si>
  <si>
    <t>0500000000</t>
  </si>
  <si>
    <t>115</t>
  </si>
  <si>
    <t>Подпрограмма " Организация уличного электроснабжения в населенных пунктах Гляденского сельсовета."</t>
  </si>
  <si>
    <t>0510000000</t>
  </si>
  <si>
    <t>116</t>
  </si>
  <si>
    <t>Обеспечение бесперебойного электроснабжения на улицах в населенных пунктах сельсовета, в т.ч. эксплуатационно-техническое обслуживание сетей уличного освещения, приобретение материальных ресурсов (электро-обрудование-материалы) взамен вышедших из строя для обеспечение бесперебойного функционирования сетей уличного электроосвещения в рамках подпрограммы " Организация уличного электроснабжения в населенных пунктах Гляденского сельсовета."муниципальной программы Гляденского сельсовета "Организация благоустройства территории поселения  "</t>
  </si>
  <si>
    <t>0510081010</t>
  </si>
  <si>
    <t>117</t>
  </si>
  <si>
    <t>119</t>
  </si>
  <si>
    <t>Подрограмма " Озеленение"</t>
  </si>
  <si>
    <t>0520000000</t>
  </si>
  <si>
    <t>Содержание территории  зеленых насаждений  (обкашивание, обрезка деревьев,валка сухих и аварийных деревьев, посадка, уход за цветниками и зелеными насаждениями), и приобретение материалов необходимых для проведения мероприятий по озеленению территории в рамках подпрограммы " Озеленение"муниципальной программы  "Организация благоустройства территории поселения "</t>
  </si>
  <si>
    <t>0520081120</t>
  </si>
  <si>
    <t>121</t>
  </si>
  <si>
    <t>122</t>
  </si>
  <si>
    <t>123</t>
  </si>
  <si>
    <t>Подпрограмма " Содержание мест захоронения"</t>
  </si>
  <si>
    <t>0530000000</t>
  </si>
  <si>
    <t>124</t>
  </si>
  <si>
    <t>Благоустройство территории кладбищ (подвоз песка,уборка,выкашивание травы,опиливание деревьев,вывозка мусора,отсыпка дорог  ) в рамках подпрограммы " Содержание мест захоронения" муниципальной программы Гляденского сельсовета "Организация благоустройства территории поселения "</t>
  </si>
  <si>
    <t>0530081210</t>
  </si>
  <si>
    <t>125</t>
  </si>
  <si>
    <t>126</t>
  </si>
  <si>
    <t>127</t>
  </si>
  <si>
    <t>Подпрограмма " Обращение  с твердыми бытовыми отходами в Гляденском сельсовете"</t>
  </si>
  <si>
    <t>0540000000</t>
  </si>
  <si>
    <t>128</t>
  </si>
  <si>
    <t>Участие в организации деятельности  по сбору ( в том числе раздельному сбору) и транспортированию твердых коммунальных отходов в рамках подпрограммы " Обращение  с твердыми бытовыми отходами в Гляденском сельсовете"  муниципальной программы Гляденского сельсовета "Организация благоустройства территории поселения  "</t>
  </si>
  <si>
    <t>0540081310</t>
  </si>
  <si>
    <t>129</t>
  </si>
  <si>
    <t>130</t>
  </si>
  <si>
    <t>131</t>
  </si>
  <si>
    <t>Подпрограмма " Прочие мероприятия по благоустройству"</t>
  </si>
  <si>
    <t>0550081430</t>
  </si>
  <si>
    <t>132</t>
  </si>
  <si>
    <t>Прочие расходы в рамках отдельных  мероприятий  муниципальной программы Гляденского сельсовета " Организация благоустройства территории поселения"</t>
  </si>
  <si>
    <t>133</t>
  </si>
  <si>
    <t>134</t>
  </si>
  <si>
    <t>135</t>
  </si>
  <si>
    <t>136</t>
  </si>
  <si>
    <t>137</t>
  </si>
  <si>
    <t>0550027240</t>
  </si>
  <si>
    <t>138</t>
  </si>
  <si>
    <t>139</t>
  </si>
  <si>
    <t xml:space="preserve"> Реализация проектов по благоустройству территорий в рамках отдельных мероприятий муниципальной программы Гляденского сельсовета "Организация благоустройства территории поселения"</t>
  </si>
  <si>
    <t>05500S7490</t>
  </si>
  <si>
    <t>141</t>
  </si>
  <si>
    <t>142</t>
  </si>
  <si>
    <t>143</t>
  </si>
  <si>
    <t xml:space="preserve"> Осуществление расходов , направленных на реализацию мероприятий по поддержке местных инициатив </t>
  </si>
  <si>
    <t>05500S6410</t>
  </si>
  <si>
    <t>144</t>
  </si>
  <si>
    <t>145</t>
  </si>
  <si>
    <t>146</t>
  </si>
  <si>
    <r>
      <rPr>
        <rFont val="Times New Roman"/>
        <sz val="10"/>
      </rPr>
      <t xml:space="preserve"> Реализация мероприятий по неспечефической профилактике инфекций, передающихся иксодовыми клещами, путем организации и проведения акарицидных обработок</t>
    </r>
  </si>
  <si>
    <t>05500S5550</t>
  </si>
  <si>
    <t>147</t>
  </si>
  <si>
    <t>148</t>
  </si>
  <si>
    <t>149</t>
  </si>
  <si>
    <r>
      <rPr>
        <rFont val="Times New Roman"/>
        <b val="false"/>
        <sz val="10"/>
      </rPr>
      <t>Осуществление мероприятий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  в рамках  подпрограммы "Обеспечение реализации программы и прочие мероприятия" муниципальной программы «Организация благоустройства на территории Гляденского сельсовета »</t>
    </r>
  </si>
  <si>
    <r>
      <rPr>
        <rFont val="Times New Roman"/>
        <b val="false"/>
        <sz val="10"/>
      </rPr>
      <t>05500S6910</t>
    </r>
  </si>
  <si>
    <t>151</t>
  </si>
  <si>
    <t>152</t>
  </si>
  <si>
    <r>
      <rPr>
        <rFont val="Times New Roman"/>
        <sz val="10"/>
      </rPr>
      <t>Победителю конкурса лучших проектов создания комфортной городской среды в рамках регионального проекта " формирование комфортной городской среды"</t>
    </r>
  </si>
  <si>
    <r>
      <rPr>
        <rFont val="Times New Roman"/>
        <b val="false"/>
        <sz val="10"/>
      </rPr>
      <t>055И474510</t>
    </r>
  </si>
  <si>
    <t>153</t>
  </si>
  <si>
    <t>154</t>
  </si>
  <si>
    <t>155</t>
  </si>
  <si>
    <t>Реализация комплексных проектов по благоустройству территории  в рамках отдельных мероприятий муниципальной программы Гляденского сельсовета «Организация благоустройства территории поселения»</t>
  </si>
  <si>
    <r>
      <rPr>
        <rFont val="Times New Roman"/>
        <b val="false"/>
        <sz val="10"/>
      </rPr>
      <t>055И477420</t>
    </r>
  </si>
  <si>
    <t>156</t>
  </si>
  <si>
    <t>157</t>
  </si>
  <si>
    <t>158</t>
  </si>
  <si>
    <t>ОБРАЗОВАНИЕ</t>
  </si>
  <si>
    <t>159</t>
  </si>
  <si>
    <t>160</t>
  </si>
  <si>
    <t>161</t>
  </si>
  <si>
    <t>162</t>
  </si>
  <si>
    <t xml:space="preserve">Осуществление части полномочий муниципального образования Назаровский район по вопросам организации школьных перевозок в соответствии с заключенными соглашениями </t>
  </si>
  <si>
    <t>9510081100</t>
  </si>
  <si>
    <t>163</t>
  </si>
  <si>
    <t>164</t>
  </si>
  <si>
    <t>165</t>
  </si>
  <si>
    <t>166</t>
  </si>
  <si>
    <t>167</t>
  </si>
  <si>
    <t>168</t>
  </si>
  <si>
    <t>169</t>
  </si>
  <si>
    <t>170</t>
  </si>
  <si>
    <t>КУЛЬТУРА, КИНЕМАТОГРАФИЯ</t>
  </si>
  <si>
    <t>171</t>
  </si>
  <si>
    <t>172</t>
  </si>
  <si>
    <t>173</t>
  </si>
  <si>
    <t>174</t>
  </si>
  <si>
    <t>Передача осуществления части полномочий муниципального образования по организации досуга и обеспечения жителей поселения услугами организаций культуры за счет средств местного бюджета в рамках непрограммных расходов органов местного самоуправления  Гляденский сельсовет</t>
  </si>
  <si>
    <t>9510081910</t>
  </si>
  <si>
    <t>175</t>
  </si>
  <si>
    <t>176</t>
  </si>
  <si>
    <t>177</t>
  </si>
  <si>
    <t>178</t>
  </si>
  <si>
    <t>179</t>
  </si>
  <si>
    <t>180</t>
  </si>
  <si>
    <t>Проведение культурно -досуговых мероприятий в рамках непрограммных расходов</t>
  </si>
  <si>
    <t>9510081930</t>
  </si>
  <si>
    <t>244</t>
  </si>
  <si>
    <t>Социальная политика</t>
  </si>
  <si>
    <t> </t>
  </si>
  <si>
    <t>Пенсионное обеспечение</t>
  </si>
  <si>
    <t>9510000080</t>
  </si>
  <si>
    <t>186</t>
  </si>
  <si>
    <t>Всего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</si>
</sst>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#,##0.0;-#,##0.0" formatCode="#,##0.0;-#,##0.0" numFmtId="1001"/>
    <numFmt co:extendedFormatCode="@" formatCode="@" numFmtId="1002"/>
    <numFmt co:extendedFormatCode="0.0" formatCode="0.0" numFmtId="1003"/>
    <numFmt co:extendedFormatCode="#,##0.0" formatCode="#,##0.0" numFmtId="1004"/>
    <numFmt co:extendedFormatCode="0" formatCode="0" numFmtId="1005"/>
    <numFmt co:extendedFormatCode="#,##0.0;[red]#,##0.0" formatCode="#,##0.0;[red]#,##0.0" numFmtId="1006"/>
    <numFmt co:extendedFormatCode="0.0;-0.0" formatCode="0.0;-0.0" numFmtId="1007"/>
    <numFmt co:extendedFormatCode="0.00" formatCode="0.00" numFmtId="1008"/>
    <numFmt co:extendedFormatCode="000000" formatCode="000000" numFmtId="1009"/>
    <numFmt co:extendedFormatCode="?" formatCode="?" numFmtId="1010"/>
  </numFmts>
  <fonts count="22">
    <font>
      <name val="Calibri"/>
      <sz val="11"/>
    </font>
    <font>
      <name val="Arial Cyr"/>
      <sz val="10"/>
    </font>
    <font>
      <name val="Arial"/>
      <sz val="10"/>
    </font>
    <font>
      <name val="Times New Roman"/>
      <sz val="12"/>
    </font>
    <font>
      <name val="Times New Roman"/>
      <sz val="11"/>
    </font>
    <font>
      <name val="Arial Cyr"/>
      <b val="true"/>
      <sz val="10"/>
    </font>
    <font>
      <name val="Times New Roman"/>
      <sz val="10"/>
    </font>
    <font>
      <name val="Times New Roman"/>
      <b val="true"/>
      <sz val="10"/>
    </font>
    <font>
      <name val="Times New Roman"/>
      <sz val="9"/>
    </font>
    <font>
      <name val="Times New Roman"/>
      <b val="true"/>
      <sz val="9"/>
    </font>
    <font>
      <name val="Times New Roman"/>
      <color rgb="000000" tint="0"/>
      <sz val="9"/>
    </font>
    <font>
      <name val="Times New Roman"/>
      <b val="false"/>
      <sz val="9"/>
    </font>
    <font>
      <name val="Times New Roman"/>
      <sz val="8"/>
    </font>
    <font>
      <name val="Times New Roman"/>
      <b val="true"/>
      <color rgb="000000" tint="0"/>
      <sz val="11"/>
    </font>
    <font>
      <name val="Times New Roman"/>
      <b val="true"/>
      <color rgb="000000" tint="0"/>
      <sz val="10"/>
    </font>
    <font>
      <name val="Times New Roman"/>
      <color rgb="000000" tint="0"/>
      <sz val="10"/>
    </font>
    <font>
      <name val="Times New Roman"/>
      <b val="true"/>
      <sz val="12"/>
    </font>
    <font>
      <name val="Times New Roman"/>
      <b val="false"/>
      <sz val="10"/>
    </font>
    <font>
      <name val="Times New Roman"/>
      <b val="true"/>
      <sz val="11"/>
    </font>
    <font>
      <name val="Arial"/>
      <sz val="8"/>
    </font>
    <font>
      <name val="Times New Roman"/>
      <i val="true"/>
      <sz val="10"/>
    </font>
    <font>
      <name val="Times New Roman"/>
      <b val="true"/>
      <color rgb="000000" tint="0"/>
      <sz val="9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top style="thin">
        <color rgb="000000" tint="0"/>
      </top>
      <bottom style="none"/>
    </border>
    <border>
      <right style="none"/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none"/>
      <bottom style="none"/>
    </border>
  </borders>
  <cellStyleXfs count="1">
    <xf applyFont="true" applyNumberFormat="true" borderId="0" fillId="0" fontId="1" numFmtId="1000" quotePrefix="false"/>
  </cellStyleXfs>
  <cellXfs count="190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left" wrapText="true"/>
    </xf>
    <xf applyAlignment="true" applyFont="true" applyNumberFormat="true" borderId="0" fillId="0" fontId="3" numFmtId="1000" quotePrefix="false">
      <alignment horizontal="center" wrapText="true"/>
    </xf>
    <xf applyAlignment="true" applyBorder="true" applyFont="true" applyNumberFormat="true" borderId="1" fillId="0" fontId="3" numFmtId="1000" quotePrefix="false">
      <alignment vertical="top" wrapText="true"/>
    </xf>
    <xf applyAlignment="true" applyBorder="true" applyFont="true" applyNumberFormat="true" borderId="1" fillId="0" fontId="4" numFmtId="1000" quotePrefix="false">
      <alignment horizontal="left"/>
    </xf>
    <xf applyBorder="true" applyFont="true" applyNumberFormat="true" borderId="1" fillId="0" fontId="4" numFmtId="1000" quotePrefix="false"/>
    <xf applyAlignment="true" applyBorder="true" applyFont="true" applyNumberFormat="true" borderId="1" fillId="0" fontId="4" numFmtId="1000" quotePrefix="false">
      <alignment wrapText="true"/>
    </xf>
    <xf applyBorder="true" applyFont="true" applyNumberFormat="true" borderId="1" fillId="0" fontId="3" numFmtId="1000" quotePrefix="false"/>
    <xf applyBorder="true" applyFont="true" applyNumberFormat="true" borderId="1" fillId="0" fontId="3" numFmtId="1001" quotePrefix="false"/>
    <xf applyFont="true" applyNumberFormat="true" borderId="0" fillId="0" fontId="1" numFmtId="1002" quotePrefix="false"/>
    <xf applyAlignment="true" applyFont="true" applyNumberFormat="true" borderId="0" fillId="0" fontId="5" numFmtId="1000" quotePrefix="false">
      <alignment wrapText="true"/>
    </xf>
    <xf applyAlignment="true" applyFont="true" applyNumberFormat="true" borderId="0" fillId="0" fontId="5" numFmtId="1002" quotePrefix="false">
      <alignment wrapText="true"/>
    </xf>
    <xf applyAlignment="true" applyFont="true" applyNumberFormat="true" borderId="0" fillId="0" fontId="6" numFmtId="1002" quotePrefix="false">
      <alignment horizontal="left" wrapText="true"/>
    </xf>
    <xf applyAlignment="true" applyFont="true" applyNumberFormat="true" borderId="0" fillId="0" fontId="7" numFmtId="1000" quotePrefix="false">
      <alignment horizontal="center" wrapText="true"/>
    </xf>
    <xf applyAlignment="true" applyFont="true" applyNumberFormat="true" borderId="0" fillId="0" fontId="8" numFmtId="1000" quotePrefix="false">
      <alignment horizontal="right" wrapText="true"/>
    </xf>
    <xf applyAlignment="true" applyBorder="true" applyFont="true" applyNumberFormat="true" borderId="1" fillId="0" fontId="8" numFmtId="1000" quotePrefix="false">
      <alignment horizontal="center" textRotation="90" vertical="center" wrapText="true"/>
    </xf>
    <xf applyAlignment="true" applyBorder="true" applyFont="true" applyNumberFormat="true" borderId="1" fillId="0" fontId="8" numFmtId="1002" quotePrefix="false">
      <alignment horizontal="center" wrapText="true"/>
    </xf>
    <xf applyAlignment="true" applyBorder="true" applyFont="true" applyNumberFormat="true" borderId="2" fillId="0" fontId="8" numFmtId="1002" quotePrefix="false">
      <alignment horizontal="center" wrapText="true"/>
    </xf>
    <xf applyAlignment="true" applyBorder="true" applyFont="true" applyNumberFormat="true" borderId="3" fillId="0" fontId="8" numFmtId="1002" quotePrefix="false">
      <alignment horizontal="center" wrapText="true"/>
    </xf>
    <xf applyAlignment="true" applyBorder="true" applyFont="true" applyNumberFormat="true" borderId="1" fillId="0" fontId="8" numFmtId="1000" quotePrefix="false">
      <alignment horizontal="center" vertical="center" wrapText="true"/>
    </xf>
    <xf applyAlignment="true" applyBorder="true" applyFont="true" applyNumberFormat="true" borderId="1" fillId="0" fontId="6" numFmtId="1000" quotePrefix="false">
      <alignment horizontal="center" vertical="center" wrapText="true"/>
    </xf>
    <xf applyAlignment="true" applyBorder="true" applyFont="true" applyNumberFormat="true" borderId="4" fillId="0" fontId="8" numFmtId="1000" quotePrefix="false">
      <alignment horizontal="center" textRotation="90" vertical="center" wrapText="true"/>
    </xf>
    <xf applyAlignment="true" applyBorder="true" applyFont="true" applyNumberFormat="true" borderId="4" fillId="0" fontId="8" numFmtId="1000" quotePrefix="false">
      <alignment horizontal="center" vertical="center" wrapText="true"/>
    </xf>
    <xf applyAlignment="true" applyBorder="true" applyFont="true" applyNumberFormat="true" borderId="4" fillId="0" fontId="6" numFmtId="1000" quotePrefix="false">
      <alignment horizontal="center" vertical="center" wrapText="true"/>
    </xf>
    <xf applyAlignment="true" applyBorder="true" applyFont="true" applyNumberFormat="true" borderId="1" fillId="0" fontId="5" numFmtId="1002" quotePrefix="false">
      <alignment wrapText="true"/>
    </xf>
    <xf applyAlignment="true" applyBorder="true" applyFont="true" applyNumberFormat="true" borderId="5" fillId="0" fontId="6" numFmtId="1000" quotePrefix="false">
      <alignment horizontal="center" vertical="center" wrapText="true"/>
    </xf>
    <xf applyAlignment="true" applyBorder="true" applyFont="true" applyNumberFormat="true" borderId="1" fillId="0" fontId="8" numFmtId="1002" quotePrefix="false">
      <alignment horizontal="left" vertical="top"/>
    </xf>
    <xf applyAlignment="true" applyBorder="true" applyFont="true" applyNumberFormat="true" borderId="1" fillId="0" fontId="9" numFmtId="1002" quotePrefix="false">
      <alignment horizontal="center" vertical="top"/>
    </xf>
    <xf applyAlignment="true" applyBorder="true" applyFont="true" applyNumberFormat="true" borderId="1" fillId="0" fontId="9" numFmtId="1000" quotePrefix="false">
      <alignment vertical="top" wrapText="true"/>
    </xf>
    <xf applyAlignment="true" applyBorder="true" applyFont="true" applyNumberFormat="true" borderId="1" fillId="0" fontId="9" numFmtId="1003" quotePrefix="false">
      <alignment vertical="top"/>
    </xf>
    <xf applyAlignment="true" applyBorder="true" applyFont="true" applyNumberFormat="true" borderId="1" fillId="0" fontId="9" numFmtId="1004" quotePrefix="false">
      <alignment vertical="top"/>
    </xf>
    <xf applyAlignment="true" applyBorder="true" applyFont="true" applyNumberFormat="true" borderId="1" fillId="0" fontId="7" numFmtId="1004" quotePrefix="false">
      <alignment vertical="top"/>
    </xf>
    <xf applyFont="true" applyNumberFormat="true" borderId="0" fillId="0" fontId="1" numFmtId="1004" quotePrefix="false"/>
    <xf applyAlignment="true" applyBorder="true" applyFont="true" applyNumberFormat="true" borderId="1" fillId="0" fontId="8" numFmtId="1005" quotePrefix="false">
      <alignment horizontal="left" vertical="top"/>
    </xf>
    <xf applyAlignment="true" applyBorder="true" applyFont="true" applyNumberFormat="true" borderId="1" fillId="0" fontId="8" numFmtId="1002" quotePrefix="false">
      <alignment horizontal="center" vertical="top"/>
    </xf>
    <xf applyAlignment="true" applyBorder="true" applyFont="true" applyNumberFormat="true" borderId="1" fillId="0" fontId="8" numFmtId="1000" quotePrefix="false">
      <alignment horizontal="left" vertical="top" wrapText="true"/>
    </xf>
    <xf applyAlignment="true" applyBorder="true" applyFont="true" applyNumberFormat="true" borderId="1" fillId="0" fontId="8" numFmtId="1004" quotePrefix="false">
      <alignment vertical="top"/>
    </xf>
    <xf applyAlignment="true" applyBorder="true" applyFont="true" applyNumberFormat="true" borderId="1" fillId="0" fontId="8" numFmtId="1000" quotePrefix="false">
      <alignment horizontal="justify" vertical="top" wrapText="true"/>
    </xf>
    <xf applyAlignment="true" applyBorder="true" applyFont="true" applyNumberFormat="true" borderId="1" fillId="0" fontId="6" numFmtId="1002" quotePrefix="false">
      <alignment horizontal="center" vertical="top"/>
    </xf>
    <xf applyAlignment="true" applyBorder="true" applyFont="true" applyNumberFormat="true" borderId="1" fillId="0" fontId="8" numFmtId="1000" quotePrefix="false">
      <alignment vertical="top" wrapText="true"/>
    </xf>
    <xf applyAlignment="true" applyBorder="true" applyFont="true" applyNumberFormat="true" borderId="5" fillId="0" fontId="9" numFmtId="1000" quotePrefix="false">
      <alignment vertical="top" wrapText="true"/>
    </xf>
    <xf applyAlignment="true" applyBorder="true" applyFont="true" applyNumberFormat="true" borderId="1" fillId="0" fontId="9" numFmtId="1003" quotePrefix="false">
      <alignment horizontal="right"/>
    </xf>
    <xf applyBorder="true" applyFont="true" applyNumberFormat="true" borderId="1" fillId="0" fontId="7" numFmtId="1004" quotePrefix="false"/>
    <xf applyAlignment="true" applyBorder="true" applyFont="true" applyNumberFormat="true" borderId="6" fillId="0" fontId="8" numFmtId="1002" quotePrefix="false">
      <alignment horizontal="center" vertical="top"/>
    </xf>
    <xf applyAlignment="true" applyBorder="true" applyFont="true" applyNumberFormat="true" borderId="1" fillId="0" fontId="8" numFmtId="1000" quotePrefix="false">
      <alignment horizontal="justify" vertical="center" wrapText="true"/>
    </xf>
    <xf applyAlignment="true" applyBorder="true" applyFont="true" applyNumberFormat="true" borderId="7" fillId="0" fontId="8" numFmtId="1002" quotePrefix="false">
      <alignment horizontal="center" vertical="top"/>
    </xf>
    <xf applyAlignment="true" applyBorder="true" applyFont="true" applyNumberFormat="true" borderId="1" fillId="0" fontId="7" numFmtId="1000" quotePrefix="false">
      <alignment vertical="top" wrapText="true"/>
    </xf>
    <xf applyBorder="true" applyFont="true" applyNumberFormat="true" borderId="1" fillId="0" fontId="9" numFmtId="1003" quotePrefix="false"/>
    <xf applyBorder="true" applyFont="true" applyNumberFormat="true" borderId="1" fillId="0" fontId="8" numFmtId="1003" quotePrefix="false"/>
    <xf applyAlignment="true" applyBorder="true" applyFont="true" applyNumberFormat="true" borderId="1" fillId="0" fontId="8" numFmtId="1000" quotePrefix="false">
      <alignment wrapText="true"/>
    </xf>
    <xf applyBorder="true" applyFont="true" applyNumberFormat="true" borderId="5" fillId="0" fontId="8" numFmtId="1003" quotePrefix="false"/>
    <xf applyAlignment="true" applyFont="true" applyNumberFormat="true" borderId="0" fillId="0" fontId="8" numFmtId="1000" quotePrefix="false">
      <alignment wrapText="true"/>
    </xf>
    <xf applyAlignment="true" applyBorder="true" applyFont="true" applyNumberFormat="true" borderId="6" fillId="0" fontId="7" numFmtId="1000" quotePrefix="false">
      <alignment vertical="top" wrapText="true"/>
    </xf>
    <xf applyAlignment="true" applyBorder="true" applyFont="true" applyNumberFormat="true" borderId="6" fillId="0" fontId="9" numFmtId="1000" quotePrefix="false">
      <alignment wrapText="true"/>
    </xf>
    <xf applyAlignment="true" applyBorder="true" applyFont="true" applyNumberFormat="true" borderId="6" fillId="0" fontId="8" numFmtId="1000" quotePrefix="false">
      <alignment wrapText="true"/>
    </xf>
    <xf applyAlignment="true" applyBorder="true" applyFont="true" applyNumberFormat="true" borderId="1" fillId="0" fontId="10" numFmtId="1000" quotePrefix="false">
      <alignment horizontal="justify" vertical="center"/>
    </xf>
    <xf applyAlignment="true" applyBorder="true" applyFont="true" applyNumberFormat="true" borderId="1" fillId="0" fontId="8" numFmtId="1003" quotePrefix="false">
      <alignment horizontal="right"/>
    </xf>
    <xf applyAlignment="true" applyBorder="true" applyFont="true" applyNumberFormat="true" borderId="1" fillId="0" fontId="9" numFmtId="1001" quotePrefix="false">
      <alignment vertical="top"/>
    </xf>
    <xf applyAlignment="true" applyBorder="true" applyFont="true" applyNumberFormat="true" borderId="1" fillId="0" fontId="11" numFmtId="1000" quotePrefix="false">
      <alignment vertical="top" wrapText="true"/>
    </xf>
    <xf applyBorder="true" applyFont="true" applyNumberFormat="true" borderId="1" fillId="0" fontId="9" numFmtId="1001" quotePrefix="false"/>
    <xf applyBorder="true" applyFont="true" applyNumberFormat="true" borderId="1" fillId="0" fontId="8" numFmtId="1001" quotePrefix="false"/>
    <xf applyAlignment="true" applyBorder="true" applyFont="true" applyNumberFormat="true" borderId="1" fillId="0" fontId="6" numFmtId="1000" quotePrefix="false">
      <alignment vertical="top" wrapText="true"/>
    </xf>
    <xf applyAlignment="true" applyBorder="true" applyFont="true" applyNumberFormat="true" borderId="1" fillId="0" fontId="9" numFmtId="1000" quotePrefix="false">
      <alignment horizontal="justify" vertical="top" wrapText="true"/>
    </xf>
    <xf applyAlignment="true" applyBorder="true" applyFont="true" applyNumberFormat="true" borderId="1" fillId="0" fontId="9" numFmtId="1006" quotePrefix="false">
      <alignment vertical="top"/>
    </xf>
    <xf applyBorder="true" applyFont="true" applyNumberFormat="true" borderId="1" fillId="0" fontId="8" numFmtId="1006" quotePrefix="false"/>
    <xf applyBorder="true" applyFont="true" applyNumberFormat="true" borderId="1" fillId="0" fontId="8" numFmtId="1004" quotePrefix="false"/>
    <xf applyAlignment="true" applyBorder="true" applyFont="true" applyNumberFormat="true" borderId="8" fillId="0" fontId="8" numFmtId="1002" quotePrefix="false">
      <alignment horizontal="center" vertical="top"/>
    </xf>
    <xf applyAlignment="true" applyBorder="true" applyFont="true" applyNumberFormat="true" borderId="9" fillId="0" fontId="8" numFmtId="1000" quotePrefix="false">
      <alignment vertical="top" wrapText="true"/>
    </xf>
    <xf applyAlignment="true" applyBorder="true" applyFont="true" applyNumberFormat="true" borderId="6" fillId="0" fontId="8" numFmtId="1000" quotePrefix="false">
      <alignment horizontal="justify" vertical="top" wrapText="true"/>
    </xf>
    <xf applyAlignment="true" applyBorder="true" applyFont="true" applyNumberFormat="true" borderId="5" fillId="0" fontId="9" numFmtId="1002" quotePrefix="false">
      <alignment horizontal="center" vertical="top"/>
    </xf>
    <xf applyAlignment="true" applyBorder="true" applyFont="true" applyNumberFormat="true" borderId="9" fillId="0" fontId="9" numFmtId="1002" quotePrefix="false">
      <alignment horizontal="center" vertical="top"/>
    </xf>
    <xf applyAlignment="true" applyBorder="true" applyFont="true" applyNumberFormat="true" borderId="5" fillId="0" fontId="9" numFmtId="1004" quotePrefix="false">
      <alignment vertical="top"/>
    </xf>
    <xf applyAlignment="true" applyBorder="true" applyFill="true" applyFont="true" applyNumberFormat="true" borderId="1" fillId="2" fontId="8" numFmtId="1002" quotePrefix="false">
      <alignment horizontal="center" vertical="top"/>
    </xf>
    <xf applyAlignment="true" applyBorder="true" applyFill="true" applyFont="true" applyNumberFormat="true" borderId="6" fillId="2" fontId="8" numFmtId="1002" quotePrefix="false">
      <alignment horizontal="center" vertical="top"/>
    </xf>
    <xf applyAlignment="true" applyBorder="true" applyFont="true" applyNumberFormat="true" borderId="5" fillId="0" fontId="8" numFmtId="1000" quotePrefix="false">
      <alignment wrapText="true"/>
    </xf>
    <xf applyAlignment="true" applyBorder="true" applyFill="true" applyFont="true" applyNumberFormat="true" borderId="1" fillId="2" fontId="12" numFmtId="1002" quotePrefix="false">
      <alignment horizontal="center" vertical="top"/>
    </xf>
    <xf applyAlignment="true" applyBorder="true" applyFont="true" applyNumberFormat="true" borderId="5" fillId="0" fontId="8" numFmtId="1004" quotePrefix="false">
      <alignment vertical="top"/>
    </xf>
    <xf applyAlignment="true" applyBorder="true" applyFill="true" applyFont="true" applyNumberFormat="true" borderId="8" fillId="2" fontId="8" numFmtId="1000" quotePrefix="false">
      <alignment vertical="top" wrapText="true"/>
    </xf>
    <xf applyFont="true" applyNumberFormat="true" borderId="0" fillId="0" fontId="1" numFmtId="1001" quotePrefix="false"/>
    <xf applyAlignment="true" applyBorder="true" applyFill="true" applyFont="true" applyNumberFormat="true" borderId="1" fillId="2" fontId="8" numFmtId="1000" quotePrefix="false">
      <alignment vertical="top" wrapText="true"/>
    </xf>
    <xf applyBorder="true" applyFont="true" applyNumberFormat="true" borderId="1" fillId="0" fontId="7" numFmtId="1007" quotePrefix="false"/>
    <xf applyFont="true" applyNumberFormat="true" borderId="0" fillId="0" fontId="8" numFmtId="1000" quotePrefix="false"/>
    <xf applyAlignment="true" applyBorder="true" applyFont="true" applyNumberFormat="true" borderId="6" fillId="0" fontId="9" numFmtId="1002" quotePrefix="false">
      <alignment horizontal="left" vertical="top"/>
    </xf>
    <xf applyAlignment="true" applyBorder="true" applyFont="true" applyNumberFormat="true" borderId="6" fillId="0" fontId="9" numFmtId="1002" quotePrefix="false">
      <alignment vertical="top"/>
    </xf>
    <xf applyAlignment="true" applyBorder="true" applyFont="true" applyNumberFormat="true" borderId="10" fillId="0" fontId="9" numFmtId="1002" quotePrefix="false">
      <alignment vertical="top"/>
    </xf>
    <xf applyAlignment="true" applyBorder="true" applyFont="true" applyNumberFormat="true" borderId="1" fillId="0" fontId="9" numFmtId="1002" quotePrefix="false">
      <alignment horizontal="left" vertical="top"/>
    </xf>
    <xf applyFont="true" applyNumberFormat="true" borderId="0" fillId="0" fontId="4" numFmtId="1000" quotePrefix="false"/>
    <xf applyAlignment="true" applyFont="true" applyNumberFormat="true" borderId="0" fillId="0" fontId="6" numFmtId="1000" quotePrefix="false">
      <alignment horizontal="left"/>
    </xf>
    <xf applyAlignment="true" applyFont="true" applyNumberFormat="true" borderId="0" fillId="0" fontId="6" numFmtId="1000" quotePrefix="false">
      <alignment wrapText="true"/>
    </xf>
    <xf applyAlignment="true" applyFont="true" applyNumberFormat="true" borderId="0" fillId="0" fontId="4" numFmtId="1000" quotePrefix="false">
      <alignment horizontal="left"/>
    </xf>
    <xf applyFont="true" applyNumberFormat="true" borderId="0" fillId="0" fontId="6" numFmtId="1000" quotePrefix="false"/>
    <xf applyAlignment="true" applyFont="true" applyNumberFormat="true" borderId="0" fillId="0" fontId="7" numFmtId="1000" quotePrefix="false">
      <alignment horizontal="center" vertical="center" wrapText="true"/>
    </xf>
    <xf applyAlignment="true" applyFont="true" applyNumberFormat="true" borderId="0" fillId="0" fontId="6" numFmtId="1000" quotePrefix="false">
      <alignment horizontal="center" vertical="center" wrapText="true"/>
    </xf>
    <xf applyAlignment="true" applyBorder="true" applyFont="true" applyNumberFormat="true" borderId="1" fillId="0" fontId="6" numFmtId="1002" quotePrefix="false">
      <alignment horizontal="center" vertical="center" wrapText="true"/>
    </xf>
    <xf applyAlignment="true" applyBorder="true" applyFont="true" applyNumberFormat="true" borderId="4" fillId="0" fontId="6" numFmtId="1002" quotePrefix="false">
      <alignment horizontal="center" vertical="center" wrapText="true"/>
    </xf>
    <xf applyAlignment="true" applyBorder="true" applyFont="true" applyNumberFormat="true" borderId="1" fillId="0" fontId="6" numFmtId="1002" quotePrefix="false">
      <alignment horizontal="center" vertical="center"/>
    </xf>
    <xf applyAlignment="true" applyBorder="true" applyFont="true" applyNumberFormat="true" borderId="1" fillId="0" fontId="7" numFmtId="1005" quotePrefix="false">
      <alignment horizontal="center" vertical="top" wrapText="true"/>
    </xf>
    <xf applyAlignment="true" applyBorder="true" applyFont="true" applyNumberFormat="true" borderId="1" fillId="0" fontId="7" numFmtId="1002" quotePrefix="false">
      <alignment horizontal="center" vertical="top" wrapText="true"/>
    </xf>
    <xf applyAlignment="true" applyBorder="true" applyFont="true" applyNumberFormat="true" borderId="1" fillId="0" fontId="7" numFmtId="1003" quotePrefix="false">
      <alignment horizontal="right" vertical="top" wrapText="true"/>
    </xf>
    <xf applyAlignment="true" applyBorder="true" applyFont="true" applyNumberFormat="true" borderId="1" fillId="0" fontId="6" numFmtId="1005" quotePrefix="false">
      <alignment horizontal="center" vertical="top" wrapText="true"/>
    </xf>
    <xf applyAlignment="true" applyBorder="true" applyFont="true" applyNumberFormat="true" borderId="1" fillId="0" fontId="6" numFmtId="1002" quotePrefix="false">
      <alignment horizontal="left" vertical="top" wrapText="true"/>
    </xf>
    <xf applyAlignment="true" applyBorder="true" applyFont="true" applyNumberFormat="true" borderId="1" fillId="0" fontId="6" numFmtId="1002" quotePrefix="false">
      <alignment horizontal="center" vertical="top" wrapText="true"/>
    </xf>
    <xf applyAlignment="true" applyBorder="true" applyFont="true" applyNumberFormat="true" borderId="1" fillId="0" fontId="6" numFmtId="1003" quotePrefix="false">
      <alignment horizontal="right" vertical="top" wrapText="true"/>
    </xf>
    <xf applyAlignment="true" applyBorder="true" applyFont="true" applyNumberFormat="true" borderId="1" fillId="0" fontId="7" numFmtId="1002" quotePrefix="false">
      <alignment horizontal="left" vertical="top" wrapText="true"/>
    </xf>
    <xf applyAlignment="true" applyBorder="true" applyFont="true" applyNumberFormat="true" borderId="1" fillId="0" fontId="7" numFmtId="1001" quotePrefix="false">
      <alignment horizontal="right" vertical="top" wrapText="true"/>
    </xf>
    <xf applyAlignment="true" applyBorder="true" applyFont="true" applyNumberFormat="true" borderId="1" fillId="0" fontId="6" numFmtId="1001" quotePrefix="false">
      <alignment horizontal="right" vertical="top" wrapText="true"/>
    </xf>
    <xf applyAlignment="true" applyBorder="true" applyFont="true" applyNumberFormat="true" borderId="1" fillId="0" fontId="6" numFmtId="1004" quotePrefix="false">
      <alignment horizontal="right" vertical="top" wrapText="true"/>
    </xf>
    <xf applyAlignment="true" applyBorder="true" applyFill="true" applyFont="true" applyNumberFormat="true" borderId="1" fillId="2" fontId="13" numFmtId="1000" quotePrefix="false">
      <alignment vertical="center"/>
    </xf>
    <xf applyAlignment="true" applyBorder="true" applyFill="true" applyFont="true" applyNumberFormat="true" borderId="1" fillId="2" fontId="14" numFmtId="1000" quotePrefix="false">
      <alignment horizontal="center" vertical="center"/>
    </xf>
    <xf applyAlignment="true" applyBorder="true" applyFill="true" applyFont="true" applyNumberFormat="true" borderId="1" fillId="2" fontId="14" numFmtId="1000" quotePrefix="false">
      <alignment horizontal="right" vertical="center"/>
    </xf>
    <xf applyAlignment="true" applyBorder="true" applyFill="true" applyFont="true" applyNumberFormat="true" borderId="8" fillId="2" fontId="13" numFmtId="1000" quotePrefix="false">
      <alignment vertical="center"/>
    </xf>
    <xf applyAlignment="true" applyBorder="true" applyFill="true" applyFont="true" applyNumberFormat="true" borderId="1" fillId="2" fontId="15" numFmtId="1000" quotePrefix="false">
      <alignment horizontal="right" vertical="center"/>
    </xf>
    <xf applyAlignment="true" applyBorder="true" applyFill="true" applyFont="true" applyNumberFormat="true" borderId="8" fillId="2" fontId="15" numFmtId="1000" quotePrefix="false">
      <alignment horizontal="justify" vertical="center"/>
    </xf>
    <xf applyAlignment="true" applyBorder="true" applyFill="true" applyFont="true" applyNumberFormat="true" borderId="1" fillId="2" fontId="15" numFmtId="1000" quotePrefix="false">
      <alignment horizontal="center" vertical="center"/>
    </xf>
    <xf applyAlignment="true" applyBorder="true" applyFill="true" applyFont="true" applyNumberFormat="true" borderId="8" fillId="2" fontId="15" numFmtId="1000" quotePrefix="false">
      <alignment vertical="center"/>
    </xf>
    <xf applyAlignment="true" applyBorder="true" applyFill="true" applyFont="true" applyNumberFormat="true" borderId="11" fillId="2" fontId="15" numFmtId="1000" quotePrefix="false">
      <alignment horizontal="center" vertical="center"/>
    </xf>
    <xf applyAlignment="true" applyBorder="true" applyFill="true" applyFont="true" applyNumberFormat="true" borderId="8" fillId="2" fontId="15" numFmtId="1000" quotePrefix="false">
      <alignment horizontal="right" vertical="center"/>
    </xf>
    <xf applyAlignment="true" applyBorder="true" applyFont="true" applyNumberFormat="true" borderId="1" fillId="0" fontId="16" numFmtId="1002" quotePrefix="false">
      <alignment horizontal="left"/>
    </xf>
    <xf applyAlignment="true" applyBorder="true" applyFont="true" applyNumberFormat="true" borderId="1" fillId="0" fontId="16" numFmtId="1002" quotePrefix="false">
      <alignment horizontal="center"/>
    </xf>
    <xf applyAlignment="true" applyBorder="true" applyFont="true" applyNumberFormat="true" borderId="1" fillId="0" fontId="7" numFmtId="1003" quotePrefix="false">
      <alignment horizontal="right"/>
    </xf>
    <xf applyAlignment="true" applyFont="true" applyNumberFormat="true" borderId="0" fillId="0" fontId="7" numFmtId="1000" quotePrefix="false">
      <alignment horizontal="left" wrapText="true"/>
    </xf>
    <xf applyAlignment="true" applyFont="true" applyNumberFormat="true" borderId="0" fillId="0" fontId="17" numFmtId="1000" quotePrefix="false">
      <alignment horizontal="right" wrapText="true"/>
    </xf>
    <xf applyAlignment="true" applyFont="true" applyNumberFormat="true" borderId="0" fillId="0" fontId="18" numFmtId="1000" quotePrefix="false">
      <alignment horizontal="center"/>
    </xf>
    <xf applyAlignment="true" applyFont="true" applyNumberFormat="true" borderId="0" fillId="0" fontId="6" numFmtId="1000" quotePrefix="false">
      <alignment vertical="center"/>
    </xf>
    <xf applyAlignment="true" applyFont="true" applyNumberFormat="true" borderId="0" fillId="0" fontId="6" numFmtId="1000" quotePrefix="false">
      <alignment horizontal="right"/>
    </xf>
    <xf applyAlignment="true" applyFont="true" applyNumberFormat="true" borderId="0" fillId="0" fontId="6" numFmtId="1002" quotePrefix="false">
      <alignment horizontal="center" vertical="top"/>
    </xf>
    <xf applyAlignment="true" applyFont="true" applyNumberFormat="true" borderId="0" fillId="0" fontId="6" numFmtId="1002" quotePrefix="false">
      <alignment horizontal="center"/>
    </xf>
    <xf applyFont="true" applyNumberFormat="true" borderId="0" fillId="0" fontId="6" numFmtId="1002" quotePrefix="false"/>
    <xf applyAlignment="true" applyBorder="true" applyFont="true" applyNumberFormat="true" borderId="1" fillId="0" fontId="6" numFmtId="1004" quotePrefix="false">
      <alignment horizontal="center" vertical="center" wrapText="true"/>
    </xf>
    <xf applyBorder="true" applyFont="true" applyNumberFormat="true" borderId="1" fillId="0" fontId="6" numFmtId="1002" quotePrefix="false"/>
    <xf applyAlignment="true" applyBorder="true" applyFont="true" applyNumberFormat="true" borderId="1" fillId="0" fontId="6" numFmtId="1000" quotePrefix="false">
      <alignment wrapText="true"/>
    </xf>
    <xf applyAlignment="true" applyBorder="true" applyFont="true" applyNumberFormat="true" borderId="9" fillId="0" fontId="16" numFmtId="1002" quotePrefix="false">
      <alignment horizontal="center" vertical="center" wrapText="true"/>
    </xf>
    <xf applyAlignment="true" applyBorder="true" applyFont="true" applyNumberFormat="true" borderId="12" fillId="0" fontId="16" numFmtId="1002" quotePrefix="false">
      <alignment horizontal="center" vertical="center" wrapText="true"/>
    </xf>
    <xf applyAlignment="true" applyBorder="true" applyFont="true" applyNumberFormat="true" borderId="13" fillId="0" fontId="16" numFmtId="1002" quotePrefix="false">
      <alignment horizontal="center" vertical="center" wrapText="true"/>
    </xf>
    <xf applyAlignment="true" applyBorder="true" applyFont="true" applyNumberFormat="true" borderId="1" fillId="0" fontId="7" numFmtId="1003" quotePrefix="false">
      <alignment horizontal="right" wrapText="true"/>
    </xf>
    <xf applyBorder="true" applyFont="true" applyNumberFormat="true" borderId="1" fillId="0" fontId="6" numFmtId="1003" quotePrefix="false"/>
    <xf applyAlignment="true" applyBorder="true" applyFont="true" applyNumberFormat="true" borderId="1" fillId="0" fontId="7" numFmtId="1008" quotePrefix="false">
      <alignment vertical="top" wrapText="true"/>
    </xf>
    <xf applyAlignment="true" applyBorder="true" applyFont="true" applyNumberFormat="true" borderId="1" fillId="0" fontId="7" numFmtId="1004" quotePrefix="false">
      <alignment vertical="top" wrapText="true"/>
    </xf>
    <xf applyAlignment="true" applyBorder="true" applyFont="true" applyNumberFormat="true" borderId="1" fillId="0" fontId="6" numFmtId="1008" quotePrefix="false">
      <alignment vertical="top" wrapText="true"/>
    </xf>
    <xf applyAlignment="true" applyBorder="true" applyFont="true" applyNumberFormat="true" borderId="1" fillId="0" fontId="6" numFmtId="1004" quotePrefix="false">
      <alignment wrapText="true"/>
    </xf>
    <xf applyAlignment="true" applyBorder="true" applyFont="true" applyNumberFormat="true" borderId="1" fillId="0" fontId="6" numFmtId="1003" quotePrefix="false">
      <alignment horizontal="right" wrapText="true"/>
    </xf>
    <xf applyAlignment="true" applyBorder="true" applyFill="true" applyFont="true" applyNumberFormat="true" borderId="1" fillId="3" fontId="6" numFmtId="1005" quotePrefix="false">
      <alignment horizontal="center" wrapText="true"/>
    </xf>
    <xf applyAlignment="true" applyBorder="true" applyFill="true" applyFont="true" applyNumberFormat="true" borderId="1" fillId="3" fontId="6" numFmtId="1000" quotePrefix="false">
      <alignment vertical="center" wrapText="true"/>
    </xf>
    <xf applyAlignment="true" applyBorder="true" applyFill="true" applyFont="true" applyNumberFormat="true" borderId="1" fillId="3" fontId="6" numFmtId="1002" quotePrefix="false">
      <alignment horizontal="center" wrapText="true"/>
    </xf>
    <xf applyAlignment="true" applyBorder="true" applyFill="true" applyFont="true" applyNumberFormat="true" borderId="1" fillId="3" fontId="6" numFmtId="1004" quotePrefix="false">
      <alignment horizontal="right" wrapText="true"/>
    </xf>
    <xf applyAlignment="true" applyBorder="true" applyFill="true" applyFont="true" applyNumberFormat="true" borderId="1" fillId="3" fontId="6" numFmtId="1000" quotePrefix="false">
      <alignment wrapText="true"/>
    </xf>
    <xf applyAlignment="true" applyBorder="true" applyFont="true" applyNumberFormat="true" borderId="1" fillId="0" fontId="6" numFmtId="1002" quotePrefix="false">
      <alignment horizontal="center" vertical="bottom" wrapText="true"/>
    </xf>
    <xf applyAlignment="true" applyBorder="true" applyFont="true" applyNumberFormat="true" borderId="1" fillId="0" fontId="6" numFmtId="1002" quotePrefix="false">
      <alignment horizontal="left" wrapText="true"/>
    </xf>
    <xf applyAlignment="true" applyBorder="true" applyFont="true" applyNumberFormat="true" borderId="1" fillId="0" fontId="6" numFmtId="1000" quotePrefix="false">
      <alignment vertical="bottom" wrapText="true"/>
    </xf>
    <xf applyAlignment="true" applyBorder="true" applyFont="true" applyNumberFormat="true" borderId="1" fillId="0" fontId="19" numFmtId="1000" quotePrefix="false">
      <alignment vertical="top" wrapText="true"/>
    </xf>
    <xf applyAlignment="true" applyBorder="true" applyFont="true" applyNumberFormat="true" borderId="1" fillId="0" fontId="6" numFmtId="1009" quotePrefix="false">
      <alignment horizontal="left" vertical="top" wrapText="true"/>
    </xf>
    <xf applyAlignment="true" applyBorder="true" applyFont="true" applyNumberFormat="true" borderId="14" fillId="0" fontId="6" numFmtId="1002" quotePrefix="false">
      <alignment horizontal="left" vertical="top" wrapText="true"/>
    </xf>
    <xf applyAlignment="true" applyBorder="true" applyFont="true" applyNumberFormat="true" borderId="1" fillId="0" fontId="20" numFmtId="1002" quotePrefix="false">
      <alignment horizontal="center" vertical="top" wrapText="true"/>
    </xf>
    <xf applyAlignment="true" applyBorder="true" applyFont="true" applyNumberFormat="true" borderId="8" fillId="0" fontId="6" numFmtId="1002" quotePrefix="false">
      <alignment horizontal="left" vertical="top" wrapText="true"/>
    </xf>
    <xf applyAlignment="true" applyBorder="true" applyFont="true" applyNumberFormat="true" borderId="1" fillId="0" fontId="7" numFmtId="1004" quotePrefix="false">
      <alignment wrapText="true"/>
    </xf>
    <xf applyAlignment="true" applyBorder="true" applyFont="true" applyNumberFormat="true" borderId="1" fillId="0" fontId="7" numFmtId="1002" quotePrefix="false">
      <alignment horizontal="left" wrapText="true"/>
    </xf>
    <xf applyAlignment="true" applyBorder="true" applyFont="true" applyNumberFormat="true" borderId="1" fillId="0" fontId="7" numFmtId="1001" quotePrefix="false">
      <alignment horizontal="right" wrapText="true"/>
    </xf>
    <xf applyAlignment="true" applyBorder="true" applyFont="true" applyNumberFormat="true" borderId="1" fillId="0" fontId="6" numFmtId="1001" quotePrefix="false">
      <alignment horizontal="right" wrapText="true"/>
    </xf>
    <xf applyAlignment="true" applyBorder="true" applyFill="true" applyFont="true" applyNumberFormat="true" borderId="1" fillId="2" fontId="6" numFmtId="1009" quotePrefix="false">
      <alignment horizontal="left" vertical="center" wrapText="true"/>
    </xf>
    <xf applyAlignment="true" applyBorder="true" applyFont="true" applyNumberFormat="true" borderId="1" fillId="0" fontId="6" numFmtId="1010" quotePrefix="false">
      <alignment horizontal="left" vertical="center" wrapText="true"/>
    </xf>
    <xf applyAlignment="true" applyBorder="true" applyFont="true" applyNumberFormat="true" borderId="1" fillId="0" fontId="17" numFmtId="1002" quotePrefix="false">
      <alignment horizontal="center" vertical="top" wrapText="true"/>
    </xf>
    <xf applyAlignment="true" applyBorder="true" applyFont="true" applyNumberFormat="true" borderId="1" fillId="0" fontId="17" numFmtId="1001" quotePrefix="false">
      <alignment vertical="top" wrapText="true"/>
    </xf>
    <xf applyAlignment="true" applyBorder="true" applyFont="true" applyNumberFormat="true" borderId="1" fillId="0" fontId="17" numFmtId="1000" quotePrefix="false">
      <alignment vertical="top" wrapText="true"/>
    </xf>
    <xf applyAlignment="true" applyBorder="true" applyFont="true" applyNumberFormat="true" borderId="1" fillId="0" fontId="17" numFmtId="1008" quotePrefix="false">
      <alignment vertical="top" wrapText="true"/>
    </xf>
    <xf applyAlignment="true" applyBorder="true" applyFont="true" applyNumberFormat="true" borderId="1" fillId="0" fontId="17" numFmtId="1004" quotePrefix="false">
      <alignment vertical="top" wrapText="true"/>
    </xf>
    <xf applyAlignment="true" applyBorder="true" applyFont="true" applyNumberFormat="true" borderId="1" fillId="0" fontId="6" numFmtId="1009" quotePrefix="false">
      <alignment horizontal="left" vertical="center" wrapText="true"/>
    </xf>
    <xf applyAlignment="true" applyBorder="true" applyFont="true" applyNumberFormat="true" borderId="1" fillId="0" fontId="6" numFmtId="1004" quotePrefix="false">
      <alignment vertical="top" wrapText="true"/>
    </xf>
    <xf applyAlignment="true" applyBorder="true" applyFont="true" applyNumberFormat="true" borderId="10" fillId="0" fontId="8" numFmtId="1000" quotePrefix="false">
      <alignment vertical="top"/>
    </xf>
    <xf applyAlignment="true" applyBorder="true" applyFont="true" applyNumberFormat="true" borderId="6" fillId="0" fontId="6" numFmtId="1000" quotePrefix="false">
      <alignment vertical="top" wrapText="true"/>
    </xf>
    <xf applyAlignment="true" applyBorder="true" applyFont="true" applyNumberFormat="true" borderId="1" fillId="0" fontId="6" numFmtId="1000" quotePrefix="false">
      <alignment horizontal="left" vertical="top" wrapText="true"/>
    </xf>
    <xf applyAlignment="true" applyBorder="true" applyFont="true" applyNumberFormat="true" borderId="1" fillId="0" fontId="7" numFmtId="1009" quotePrefix="false">
      <alignment horizontal="left" vertical="center" wrapText="true"/>
    </xf>
    <xf applyAlignment="true" applyBorder="true" applyFont="true" applyNumberFormat="true" borderId="1" fillId="0" fontId="15" numFmtId="1000" quotePrefix="false">
      <alignment wrapText="true"/>
    </xf>
    <xf applyAlignment="true" applyBorder="true" applyFill="true" applyFont="true" applyNumberFormat="true" borderId="10" fillId="2" fontId="14" numFmtId="1000" quotePrefix="false">
      <alignment vertical="center"/>
    </xf>
    <xf applyAlignment="true" applyBorder="true" applyFill="true" applyFont="true" applyNumberFormat="true" borderId="10" fillId="2" fontId="21" numFmtId="1000" quotePrefix="false">
      <alignment horizontal="center" vertical="center"/>
    </xf>
    <xf applyAlignment="true" applyBorder="true" applyFill="true" applyFont="true" applyNumberFormat="true" borderId="10" fillId="2" fontId="15" numFmtId="1000" quotePrefix="false">
      <alignment horizontal="center" vertical="center"/>
    </xf>
    <xf applyAlignment="true" applyBorder="true" applyFill="true" applyFont="true" applyNumberFormat="true" borderId="1" fillId="2" fontId="14" numFmtId="1000" quotePrefix="false">
      <alignment horizontal="right"/>
    </xf>
    <xf applyAlignment="true" applyBorder="true" applyFill="true" applyFont="true" applyNumberFormat="true" borderId="8" fillId="2" fontId="15" numFmtId="1000" quotePrefix="false">
      <alignment horizontal="center" vertical="center"/>
    </xf>
    <xf applyAlignment="true" applyBorder="true" applyFill="true" applyFont="true" applyNumberFormat="true" borderId="11" fillId="2" fontId="14" numFmtId="1000" quotePrefix="false">
      <alignment vertical="center"/>
    </xf>
    <xf applyAlignment="true" applyBorder="true" applyFill="true" applyFont="true" applyNumberFormat="true" borderId="11" fillId="2" fontId="21" numFmtId="1000" quotePrefix="false">
      <alignment horizontal="center" vertical="center"/>
    </xf>
    <xf applyAlignment="true" applyBorder="true" applyFill="true" applyFont="true" applyNumberFormat="true" borderId="1" fillId="2" fontId="15" numFmtId="1000" quotePrefix="false">
      <alignment horizontal="right"/>
    </xf>
    <xf applyAlignment="true" applyBorder="true" applyFill="true" applyFont="true" applyNumberFormat="true" borderId="11" fillId="2" fontId="15" numFmtId="1000" quotePrefix="false">
      <alignment horizontal="justify" vertical="center"/>
    </xf>
    <xf applyAlignment="true" applyBorder="true" applyFill="true" applyFont="true" applyNumberFormat="true" borderId="11" fillId="2" fontId="10" numFmtId="1000" quotePrefix="false">
      <alignment horizontal="center" vertical="center"/>
    </xf>
    <xf applyAlignment="true" applyBorder="true" applyFill="true" applyFont="true" applyNumberFormat="true" borderId="11" fillId="2" fontId="15" numFmtId="1000" quotePrefix="false">
      <alignment vertical="center"/>
    </xf>
    <xf applyAlignment="true" applyBorder="true" applyFill="true" applyFont="true" applyNumberFormat="true" borderId="11" fillId="2" fontId="15" numFmtId="1000" quotePrefix="false">
      <alignment horizontal="right" vertical="center"/>
    </xf>
    <xf applyAlignment="true" applyBorder="true" applyFont="true" applyNumberFormat="true" borderId="8" fillId="0" fontId="7" numFmtId="1000" quotePrefix="false">
      <alignment horizontal="left" vertical="top" wrapText="true"/>
    </xf>
    <xf applyBorder="true" applyFont="true" applyNumberFormat="true" borderId="6" fillId="0" fontId="6" numFmtId="1000" quotePrefix="false"/>
    <xf applyAlignment="true" applyBorder="true" applyFont="true" applyNumberFormat="true" borderId="1" fillId="0" fontId="6" numFmtId="1002" quotePrefix="false">
      <alignment horizontal="center"/>
    </xf>
    <xf applyAlignment="true" applyBorder="true" applyFont="true" applyNumberFormat="true" borderId="8" fillId="0" fontId="6" numFmtId="1002" quotePrefix="false">
      <alignment horizontal="center"/>
    </xf>
    <xf applyBorder="true" applyFont="true" applyNumberFormat="true" borderId="1" fillId="0" fontId="6" numFmtId="1004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7" Target="theme/theme1.xml" Type="http://schemas.openxmlformats.org/officeDocument/2006/relationships/theme"/>
  <Relationship Id="rId6" Target="styles.xml" Type="http://schemas.openxmlformats.org/officeDocument/2006/relationships/styles"/>
  <Relationship Id="rId5" Target="sharedStrings.xml" Type="http://schemas.openxmlformats.org/officeDocument/2006/relationships/sharedStrings"/>
  <Relationship Id="rId4" Target="worksheets/sheet4.xml" Type="http://schemas.openxmlformats.org/officeDocument/2006/relationships/worksheet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  <pageSetUpPr fitToPage="true"/>
  </sheetPr>
  <dimension ref="A1:F20"/>
  <sheetViews>
    <sheetView showZeros="true" workbookViewId="0"/>
  </sheetViews>
  <sheetFormatPr baseColWidth="8" customHeight="false" defaultColWidth="9.00000016916618" defaultRowHeight="12.75" zeroHeight="false"/>
  <cols>
    <col customWidth="true" max="2" min="2" outlineLevel="0" width="21.4257806215741"/>
    <col customWidth="true" max="3" min="3" outlineLevel="0" width="26.9999998308338"/>
    <col customWidth="true" max="4" min="4" outlineLevel="0" width="12.2851566656466"/>
    <col customWidth="true" max="5" min="5" outlineLevel="0" width="12.8554686436103"/>
  </cols>
  <sheetData>
    <row customHeight="true" ht="12.75" outlineLevel="0" r="1">
      <c r="C1" s="1" t="n"/>
      <c r="D1" s="2" t="n"/>
      <c r="E1" s="2" t="s"/>
    </row>
    <row customHeight="true" ht="29.25" outlineLevel="0" r="2">
      <c r="D2" s="2" t="s">
        <v>0</v>
      </c>
      <c r="E2" s="2" t="s"/>
    </row>
    <row customHeight="true" ht="20.25" outlineLevel="0" r="3">
      <c r="D3" s="2" t="s"/>
      <c r="E3" s="2" t="s"/>
    </row>
    <row outlineLevel="0" r="4">
      <c r="D4" s="1" t="n"/>
      <c r="E4" s="1" t="n"/>
    </row>
    <row outlineLevel="0" r="5">
      <c r="D5" s="1" t="n"/>
      <c r="E5" s="1" t="n"/>
    </row>
    <row customHeight="true" ht="18" outlineLevel="0" r="6"/>
    <row customHeight="true" ht="15.75" outlineLevel="0" r="7">
      <c r="A7" s="3" t="s">
        <v>1</v>
      </c>
      <c r="B7" s="3" t="s"/>
      <c r="C7" s="3" t="s"/>
      <c r="D7" s="3" t="s"/>
      <c r="E7" s="3" t="s"/>
    </row>
    <row customHeight="true" ht="12.75" outlineLevel="0" r="8">
      <c r="A8" s="3" t="s"/>
      <c r="B8" s="3" t="s"/>
      <c r="C8" s="3" t="s"/>
      <c r="D8" s="3" t="s"/>
      <c r="E8" s="3" t="s"/>
    </row>
    <row outlineLevel="0" r="9">
      <c r="E9" s="0" t="s">
        <v>2</v>
      </c>
    </row>
    <row customHeight="true" ht="48.75" outlineLevel="0" r="10">
      <c r="A10" s="4" t="s">
        <v>3</v>
      </c>
      <c r="B10" s="4" t="s">
        <v>4</v>
      </c>
      <c r="C10" s="4" t="s">
        <v>5</v>
      </c>
      <c r="D10" s="4" t="s">
        <v>6</v>
      </c>
      <c r="E10" s="4" t="s">
        <v>7</v>
      </c>
    </row>
    <row customHeight="true" ht="48.75" outlineLevel="0" r="11">
      <c r="A11" s="5" t="n">
        <v>807</v>
      </c>
      <c r="B11" s="6" t="s">
        <v>8</v>
      </c>
      <c r="C11" s="7" t="s">
        <v>9</v>
      </c>
      <c r="D11" s="8" t="n">
        <f aca="false" ca="false" dt2D="false" dtr="false" t="normal">D12</f>
        <v>322.300000000003</v>
      </c>
      <c r="E11" s="8" t="n">
        <f aca="false" ca="false" dt2D="false" dtr="false" t="normal">E12</f>
        <v>-2750.9</v>
      </c>
    </row>
    <row customHeight="true" ht="48.75" outlineLevel="0" r="12">
      <c r="A12" s="5" t="n">
        <v>807</v>
      </c>
      <c r="B12" s="6" t="s">
        <v>10</v>
      </c>
      <c r="C12" s="7" t="s">
        <v>11</v>
      </c>
      <c r="D12" s="8" t="n">
        <f aca="false" ca="false" dt2D="false" dtr="false" t="normal">D13+D17</f>
        <v>322.300000000003</v>
      </c>
      <c r="E12" s="8" t="n">
        <f aca="false" ca="false" dt2D="false" dtr="false" t="normal">E13+E17</f>
        <v>-2750.9</v>
      </c>
    </row>
    <row customHeight="true" ht="31.5" outlineLevel="0" r="13">
      <c r="A13" s="5" t="n">
        <v>807</v>
      </c>
      <c r="B13" s="6" t="s">
        <v>12</v>
      </c>
      <c r="C13" s="7" t="s">
        <v>13</v>
      </c>
      <c r="D13" s="9" t="n">
        <f aca="false" ca="false" dt2D="false" dtr="false" t="normal">D14</f>
        <v>-96586.3</v>
      </c>
      <c r="E13" s="9" t="n">
        <f aca="false" ca="false" dt2D="false" dtr="false" t="normal">E14</f>
        <v>-37975</v>
      </c>
    </row>
    <row customHeight="true" ht="30.75" outlineLevel="0" r="14">
      <c r="A14" s="5" t="n">
        <v>807</v>
      </c>
      <c r="B14" s="6" t="s">
        <v>14</v>
      </c>
      <c r="C14" s="7" t="s">
        <v>15</v>
      </c>
      <c r="D14" s="9" t="n">
        <f aca="false" ca="false" dt2D="false" dtr="false" t="normal">D15</f>
        <v>-96586.3</v>
      </c>
      <c r="E14" s="9" t="n">
        <f aca="false" ca="false" dt2D="false" dtr="false" t="normal">E15</f>
        <v>-37975</v>
      </c>
    </row>
    <row customHeight="true" ht="33.75" outlineLevel="0" r="15">
      <c r="A15" s="5" t="n">
        <v>807</v>
      </c>
      <c r="B15" s="6" t="s">
        <v>16</v>
      </c>
      <c r="C15" s="7" t="s">
        <v>17</v>
      </c>
      <c r="D15" s="9" t="n">
        <f aca="false" ca="false" dt2D="false" dtr="false" t="normal">D16</f>
        <v>-96586.3</v>
      </c>
      <c r="E15" s="9" t="n">
        <f aca="false" ca="false" dt2D="false" dtr="false" t="normal">E16</f>
        <v>-37975</v>
      </c>
    </row>
    <row customHeight="true" ht="47.25" outlineLevel="0" r="16">
      <c r="A16" s="5" t="n">
        <v>807</v>
      </c>
      <c r="B16" s="6" t="s">
        <v>18</v>
      </c>
      <c r="C16" s="7" t="s">
        <v>19</v>
      </c>
      <c r="D16" s="9" t="n">
        <v>-96586.3</v>
      </c>
      <c r="E16" s="9" t="n">
        <v>-37975</v>
      </c>
    </row>
    <row customHeight="true" ht="28.5" outlineLevel="0" r="17">
      <c r="A17" s="5" t="n">
        <v>807</v>
      </c>
      <c r="B17" s="6" t="s">
        <v>20</v>
      </c>
      <c r="C17" s="7" t="s">
        <v>21</v>
      </c>
      <c r="D17" s="9" t="n">
        <f aca="false" ca="false" dt2D="false" dtr="false" t="normal">D18</f>
        <v>96908.6</v>
      </c>
      <c r="E17" s="9" t="n">
        <f aca="false" ca="false" dt2D="false" dtr="false" t="normal">E18</f>
        <v>35224.1</v>
      </c>
    </row>
    <row customHeight="true" ht="31.5" outlineLevel="0" r="18">
      <c r="A18" s="5" t="n">
        <v>807</v>
      </c>
      <c r="B18" s="6" t="s">
        <v>22</v>
      </c>
      <c r="C18" s="7" t="s">
        <v>23</v>
      </c>
      <c r="D18" s="9" t="n">
        <f aca="false" ca="false" dt2D="false" dtr="false" t="normal">D19</f>
        <v>96908.6</v>
      </c>
      <c r="E18" s="9" t="n">
        <f aca="false" ca="false" dt2D="false" dtr="false" t="normal">E19</f>
        <v>35224.1</v>
      </c>
    </row>
    <row customHeight="true" ht="42" outlineLevel="0" r="19">
      <c r="A19" s="5" t="n">
        <v>804</v>
      </c>
      <c r="B19" s="6" t="s">
        <v>24</v>
      </c>
      <c r="C19" s="7" t="s">
        <v>25</v>
      </c>
      <c r="D19" s="9" t="n">
        <f aca="false" ca="false" dt2D="false" dtr="false" t="normal">D20</f>
        <v>96908.6</v>
      </c>
      <c r="E19" s="9" t="n">
        <f aca="false" ca="false" dt2D="false" dtr="false" t="normal">E20</f>
        <v>35224.1</v>
      </c>
    </row>
    <row customHeight="true" ht="48" outlineLevel="0" r="20">
      <c r="A20" s="5" t="n">
        <v>804</v>
      </c>
      <c r="B20" s="6" t="s">
        <v>26</v>
      </c>
      <c r="C20" s="7" t="s">
        <v>27</v>
      </c>
      <c r="D20" s="9" t="n">
        <v>96908.6</v>
      </c>
      <c r="E20" s="9" t="n">
        <v>35224.1</v>
      </c>
    </row>
  </sheetData>
  <mergeCells count="3">
    <mergeCell ref="A7:E8"/>
    <mergeCell ref="D1:E1"/>
    <mergeCell ref="D2:E3"/>
  </mergeCells>
  <pageMargins bottom="0.75" footer="0.300000011920929" header="0.300000011920929" left="0.700000047683716" right="0.700000047683716" top="0.75"/>
  <pageSetup fitToHeight="1" fitToWidth="1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P85"/>
  <sheetViews>
    <sheetView showZeros="true" workbookViewId="0"/>
  </sheetViews>
  <sheetFormatPr baseColWidth="8" customHeight="false" defaultColWidth="9.00000016916618" defaultRowHeight="12.75" zeroHeight="false"/>
  <cols>
    <col customWidth="true" max="1" min="1" outlineLevel="0" width="3.42578129823879"/>
    <col customWidth="true" max="2" min="2" outlineLevel="0" style="10" width="4"/>
    <col customWidth="true" max="3" min="3" outlineLevel="0" style="10" width="2.57031248546228"/>
    <col customWidth="true" max="4" min="4" outlineLevel="0" style="10" width="3.57031248546228"/>
    <col customWidth="true" max="5" min="5" outlineLevel="0" style="10" width="2.99999983083382"/>
    <col customWidth="true" max="6" min="6" outlineLevel="0" style="10" width="4.28515632731423"/>
    <col customWidth="true" max="7" min="7" outlineLevel="0" style="10" width="3.28515615814805"/>
    <col customWidth="true" max="8" min="8" outlineLevel="0" style="10" width="5.00000016916618"/>
    <col customWidth="true" max="9" min="9" outlineLevel="0" style="10" width="8.28515598898187"/>
    <col customWidth="true" max="10" min="10" outlineLevel="0" style="10" width="34.4257807907402"/>
    <col customWidth="true" max="11" min="11" outlineLevel="0" width="10.8554689819427"/>
    <col customWidth="true" max="12" min="12" outlineLevel="0" width="10.425781467405"/>
    <col customWidth="true" max="13" min="13" outlineLevel="0" width="12.1406251400907"/>
    <col customWidth="true" max="16" min="14" outlineLevel="0" width="12.5703126546285"/>
  </cols>
  <sheetData>
    <row customFormat="true" customHeight="true" ht="15" outlineLevel="0" r="1" s="11">
      <c r="B1" s="12" t="n"/>
      <c r="C1" s="12" t="n"/>
      <c r="D1" s="12" t="n"/>
      <c r="E1" s="12" t="n"/>
      <c r="F1" s="12" t="n"/>
      <c r="G1" s="12" t="n"/>
      <c r="H1" s="12" t="n"/>
      <c r="I1" s="12" t="n"/>
      <c r="K1" s="13" t="n"/>
      <c r="L1" s="13" t="s"/>
      <c r="M1" s="13" t="s"/>
    </row>
    <row customFormat="true" customHeight="true" ht="29.25" outlineLevel="0" r="2" s="11">
      <c r="B2" s="12" t="n"/>
      <c r="C2" s="12" t="n"/>
      <c r="D2" s="12" t="n"/>
      <c r="E2" s="12" t="n"/>
      <c r="F2" s="12" t="n"/>
      <c r="G2" s="12" t="n"/>
      <c r="H2" s="12" t="n"/>
      <c r="I2" s="12" t="n"/>
      <c r="K2" s="13" t="s">
        <v>28</v>
      </c>
      <c r="L2" s="13" t="s"/>
      <c r="M2" s="13" t="s"/>
    </row>
    <row customFormat="true" customHeight="true" ht="14.25" outlineLevel="0" r="3" s="11">
      <c r="B3" s="12" t="n"/>
      <c r="C3" s="12" t="n"/>
      <c r="D3" s="12" t="n"/>
      <c r="E3" s="12" t="n"/>
      <c r="F3" s="12" t="n"/>
      <c r="G3" s="12" t="n"/>
      <c r="H3" s="12" t="n"/>
      <c r="I3" s="12" t="n"/>
      <c r="K3" s="13" t="n"/>
      <c r="L3" s="13" t="s"/>
      <c r="M3" s="13" t="s"/>
    </row>
    <row customFormat="true" customHeight="true" ht="16.5" outlineLevel="0" r="4" s="11">
      <c r="B4" s="12" t="n"/>
      <c r="C4" s="12" t="n"/>
      <c r="D4" s="12" t="n"/>
      <c r="E4" s="12" t="n"/>
      <c r="F4" s="12" t="n"/>
      <c r="G4" s="12" t="n"/>
      <c r="H4" s="12" t="n"/>
      <c r="I4" s="12" t="n"/>
      <c r="J4" s="12" t="n"/>
    </row>
    <row customFormat="true" customHeight="true" ht="15.75" outlineLevel="0" r="5" s="11">
      <c r="A5" s="14" t="s">
        <v>29</v>
      </c>
      <c r="B5" s="14" t="s"/>
      <c r="C5" s="14" t="s"/>
      <c r="D5" s="14" t="s"/>
      <c r="E5" s="14" t="s"/>
      <c r="F5" s="14" t="s"/>
      <c r="G5" s="14" t="s"/>
      <c r="H5" s="14" t="s"/>
      <c r="I5" s="14" t="s"/>
      <c r="J5" s="14" t="s"/>
      <c r="K5" s="14" t="s"/>
      <c r="L5" s="14" t="s"/>
      <c r="M5" s="14" t="s"/>
    </row>
    <row customFormat="true" customHeight="true" ht="14.25" outlineLevel="0" r="6" s="11">
      <c r="B6" s="12" t="n"/>
      <c r="C6" s="12" t="n"/>
      <c r="D6" s="12" t="n"/>
      <c r="E6" s="12" t="n"/>
      <c r="F6" s="12" t="n"/>
      <c r="G6" s="12" t="n"/>
      <c r="H6" s="12" t="n"/>
      <c r="I6" s="12" t="n"/>
      <c r="J6" s="12" t="n"/>
    </row>
    <row customFormat="true" customHeight="true" ht="15.75" outlineLevel="0" r="7" s="11">
      <c r="A7" s="12" t="n"/>
      <c r="B7" s="12" t="n"/>
      <c r="C7" s="12" t="n"/>
      <c r="D7" s="12" t="n"/>
      <c r="E7" s="12" t="n"/>
      <c r="F7" s="12" t="n"/>
      <c r="G7" s="12" t="n"/>
      <c r="H7" s="12" t="n"/>
      <c r="I7" s="12" t="n"/>
      <c r="J7" s="12" t="n"/>
      <c r="K7" s="12" t="n"/>
      <c r="L7" s="12" t="n"/>
      <c r="M7" s="15" t="s">
        <v>30</v>
      </c>
    </row>
    <row customFormat="true" customHeight="true" ht="32.8499984741211" outlineLevel="0" r="8" s="11">
      <c r="A8" s="16" t="s">
        <v>31</v>
      </c>
      <c r="B8" s="17" t="s">
        <v>32</v>
      </c>
      <c r="C8" s="18" t="s"/>
      <c r="D8" s="18" t="s"/>
      <c r="E8" s="18" t="s"/>
      <c r="F8" s="18" t="s"/>
      <c r="G8" s="18" t="s"/>
      <c r="H8" s="18" t="s"/>
      <c r="I8" s="19" t="s"/>
      <c r="J8" s="20" t="s">
        <v>33</v>
      </c>
      <c r="K8" s="20" t="s">
        <v>34</v>
      </c>
      <c r="L8" s="21" t="s">
        <v>7</v>
      </c>
      <c r="M8" s="21" t="s">
        <v>35</v>
      </c>
    </row>
    <row customFormat="true" customHeight="true" ht="144.75" outlineLevel="0" r="9" s="11">
      <c r="A9" s="22" t="s"/>
      <c r="B9" s="16" t="s">
        <v>36</v>
      </c>
      <c r="C9" s="16" t="s">
        <v>37</v>
      </c>
      <c r="D9" s="16" t="s">
        <v>38</v>
      </c>
      <c r="E9" s="16" t="s">
        <v>39</v>
      </c>
      <c r="F9" s="16" t="s">
        <v>40</v>
      </c>
      <c r="G9" s="16" t="s">
        <v>41</v>
      </c>
      <c r="H9" s="16" t="s">
        <v>42</v>
      </c>
      <c r="I9" s="16" t="s">
        <v>43</v>
      </c>
      <c r="J9" s="23" t="s"/>
      <c r="K9" s="23" t="s"/>
      <c r="L9" s="24" t="s"/>
      <c r="M9" s="24" t="s"/>
    </row>
    <row customFormat="true" customHeight="true" ht="13.5" outlineLevel="0" r="10" s="11">
      <c r="A10" s="25" t="n"/>
      <c r="B10" s="26" t="n">
        <v>1</v>
      </c>
      <c r="C10" s="26" t="n">
        <v>2</v>
      </c>
      <c r="D10" s="26" t="n">
        <v>3</v>
      </c>
      <c r="E10" s="26" t="n">
        <v>4</v>
      </c>
      <c r="F10" s="26" t="n">
        <v>5</v>
      </c>
      <c r="G10" s="26" t="n">
        <v>6</v>
      </c>
      <c r="H10" s="26" t="n">
        <v>7</v>
      </c>
      <c r="I10" s="26" t="n">
        <v>8</v>
      </c>
      <c r="J10" s="26" t="n">
        <v>9</v>
      </c>
      <c r="K10" s="26" t="n">
        <v>10</v>
      </c>
      <c r="L10" s="26" t="n">
        <v>11</v>
      </c>
      <c r="M10" s="26" t="n">
        <v>12</v>
      </c>
    </row>
    <row ht="24" outlineLevel="0" r="11">
      <c r="A11" s="27" t="s">
        <v>44</v>
      </c>
      <c r="B11" s="28" t="s">
        <v>45</v>
      </c>
      <c r="C11" s="28" t="s">
        <v>44</v>
      </c>
      <c r="D11" s="28" t="s">
        <v>46</v>
      </c>
      <c r="E11" s="28" t="s">
        <v>46</v>
      </c>
      <c r="F11" s="28" t="s">
        <v>45</v>
      </c>
      <c r="G11" s="28" t="s">
        <v>46</v>
      </c>
      <c r="H11" s="28" t="s">
        <v>47</v>
      </c>
      <c r="I11" s="28" t="s">
        <v>45</v>
      </c>
      <c r="J11" s="29" t="s">
        <v>48</v>
      </c>
      <c r="K11" s="30" t="n">
        <f aca="false" ca="false" dt2D="false" dtr="false" t="normal">K27+K35+K38+K12+K17+K41</f>
        <v>2727.9</v>
      </c>
      <c r="L11" s="31" t="n">
        <f aca="false" ca="false" dt2D="false" dtr="false" t="normal">L12+L27+L35+L38+L17</f>
        <v>1375.934</v>
      </c>
      <c r="M11" s="32" t="n">
        <f aca="false" ca="false" dt2D="false" dtr="false" t="normal">L11*100/K11</f>
        <v>50.4393122915063</v>
      </c>
      <c r="N11" s="33" t="n"/>
      <c r="O11" s="33" t="n"/>
      <c r="P11" s="33" t="n"/>
    </row>
    <row outlineLevel="0" r="12">
      <c r="A12" s="34" t="n">
        <f aca="false" ca="false" dt2D="false" dtr="false" t="normal">A11+1</f>
        <v>2</v>
      </c>
      <c r="B12" s="28" t="s">
        <v>49</v>
      </c>
      <c r="C12" s="28" t="s">
        <v>44</v>
      </c>
      <c r="D12" s="28" t="s">
        <v>50</v>
      </c>
      <c r="E12" s="28" t="s">
        <v>46</v>
      </c>
      <c r="F12" s="28" t="s">
        <v>45</v>
      </c>
      <c r="G12" s="28" t="s">
        <v>46</v>
      </c>
      <c r="H12" s="28" t="s">
        <v>47</v>
      </c>
      <c r="I12" s="28" t="s">
        <v>45</v>
      </c>
      <c r="J12" s="29" t="s">
        <v>51</v>
      </c>
      <c r="K12" s="31" t="n">
        <f aca="false" ca="false" dt2D="false" dtr="false" t="normal">K13</f>
        <v>607.4</v>
      </c>
      <c r="L12" s="31" t="n">
        <f aca="false" ca="false" dt2D="false" dtr="false" t="normal">L13</f>
        <v>261.634</v>
      </c>
      <c r="M12" s="32" t="n">
        <f aca="false" ca="false" dt2D="false" dtr="false" t="normal">L12*100/K12</f>
        <v>43.074415541653</v>
      </c>
    </row>
    <row outlineLevel="0" r="13">
      <c r="A13" s="27" t="s">
        <v>52</v>
      </c>
      <c r="B13" s="28" t="s">
        <v>49</v>
      </c>
      <c r="C13" s="28" t="s">
        <v>44</v>
      </c>
      <c r="D13" s="28" t="s">
        <v>50</v>
      </c>
      <c r="E13" s="28" t="s">
        <v>53</v>
      </c>
      <c r="F13" s="28" t="s">
        <v>45</v>
      </c>
      <c r="G13" s="28" t="s">
        <v>50</v>
      </c>
      <c r="H13" s="28" t="s">
        <v>47</v>
      </c>
      <c r="I13" s="28" t="s">
        <v>54</v>
      </c>
      <c r="J13" s="29" t="s">
        <v>55</v>
      </c>
      <c r="K13" s="31" t="n">
        <f aca="false" ca="false" dt2D="false" dtr="false" t="normal">K14+K15+K16</f>
        <v>607.4</v>
      </c>
      <c r="L13" s="31" t="n">
        <f aca="false" ca="false" dt2D="false" dtr="false" t="normal">L14+L15+L16</f>
        <v>261.634</v>
      </c>
      <c r="M13" s="32" t="n">
        <f aca="false" ca="false" dt2D="false" dtr="false" t="normal">L13*100/K13</f>
        <v>43.074415541653</v>
      </c>
      <c r="N13" s="33" t="n"/>
      <c r="O13" s="33" t="n"/>
      <c r="P13" s="33" t="n"/>
    </row>
    <row customHeight="true" ht="73.6999969482422" outlineLevel="0" r="14">
      <c r="A14" s="34" t="n">
        <v>4</v>
      </c>
      <c r="B14" s="35" t="s">
        <v>49</v>
      </c>
      <c r="C14" s="35" t="s">
        <v>44</v>
      </c>
      <c r="D14" s="35" t="s">
        <v>50</v>
      </c>
      <c r="E14" s="35" t="s">
        <v>53</v>
      </c>
      <c r="F14" s="35" t="s">
        <v>56</v>
      </c>
      <c r="G14" s="35" t="s">
        <v>50</v>
      </c>
      <c r="H14" s="35" t="s">
        <v>47</v>
      </c>
      <c r="I14" s="35" t="s">
        <v>54</v>
      </c>
      <c r="J14" s="36" t="s">
        <v>57</v>
      </c>
      <c r="K14" s="37" t="n">
        <v>603.9</v>
      </c>
      <c r="L14" s="37" t="n">
        <v>190.4</v>
      </c>
      <c r="M14" s="32" t="n">
        <f aca="false" ca="false" dt2D="false" dtr="false" t="normal">L14*100/K14</f>
        <v>31.5283987415135</v>
      </c>
      <c r="N14" s="33" t="n"/>
      <c r="O14" s="33" t="n"/>
      <c r="P14" s="33" t="n"/>
    </row>
    <row ht="48" outlineLevel="0" r="15">
      <c r="A15" s="34" t="n">
        <f aca="false" ca="false" dt2D="false" dtr="false" t="normal">A14+1</f>
        <v>5</v>
      </c>
      <c r="B15" s="35" t="s">
        <v>49</v>
      </c>
      <c r="C15" s="35" t="s">
        <v>44</v>
      </c>
      <c r="D15" s="35" t="s">
        <v>50</v>
      </c>
      <c r="E15" s="35" t="s">
        <v>53</v>
      </c>
      <c r="F15" s="35" t="s">
        <v>58</v>
      </c>
      <c r="G15" s="35" t="s">
        <v>50</v>
      </c>
      <c r="H15" s="35" t="s">
        <v>47</v>
      </c>
      <c r="I15" s="35" t="s">
        <v>54</v>
      </c>
      <c r="J15" s="38" t="s">
        <v>59</v>
      </c>
      <c r="K15" s="37" t="n">
        <v>3.5</v>
      </c>
      <c r="L15" s="37" t="n">
        <v>0.334</v>
      </c>
      <c r="M15" s="32" t="n">
        <f aca="false" ca="false" dt2D="false" dtr="false" t="normal">L15*100/K15</f>
        <v>9.54285714285714</v>
      </c>
      <c r="N15" s="33" t="n"/>
      <c r="O15" s="33" t="n"/>
      <c r="P15" s="33" t="n"/>
    </row>
    <row customHeight="true" hidden="false" ht="116.199951171875" outlineLevel="0" r="16">
      <c r="A16" s="34" t="n">
        <v>6</v>
      </c>
      <c r="B16" s="39" t="s">
        <v>49</v>
      </c>
      <c r="C16" s="39" t="s">
        <v>44</v>
      </c>
      <c r="D16" s="39" t="s">
        <v>50</v>
      </c>
      <c r="E16" s="39" t="s">
        <v>53</v>
      </c>
      <c r="F16" s="39" t="s">
        <v>60</v>
      </c>
      <c r="G16" s="39" t="s">
        <v>50</v>
      </c>
      <c r="H16" s="39" t="s">
        <v>61</v>
      </c>
      <c r="I16" s="39" t="s">
        <v>54</v>
      </c>
      <c r="J16" s="40" t="s">
        <v>62</v>
      </c>
      <c r="K16" s="40" t="n">
        <v>0</v>
      </c>
      <c r="L16" s="40" t="n">
        <v>70.9</v>
      </c>
      <c r="M16" s="32" t="n">
        <v>0</v>
      </c>
      <c r="N16" s="33" t="n"/>
      <c r="O16" s="33" t="n"/>
      <c r="P16" s="33" t="n"/>
    </row>
    <row customHeight="true" ht="53.6500015258789" outlineLevel="0" r="17">
      <c r="A17" s="34" t="n">
        <v>7</v>
      </c>
      <c r="B17" s="28" t="s">
        <v>45</v>
      </c>
      <c r="C17" s="28" t="s">
        <v>44</v>
      </c>
      <c r="D17" s="28" t="s">
        <v>63</v>
      </c>
      <c r="E17" s="28" t="s">
        <v>46</v>
      </c>
      <c r="F17" s="28" t="s">
        <v>45</v>
      </c>
      <c r="G17" s="28" t="s">
        <v>50</v>
      </c>
      <c r="H17" s="28" t="s">
        <v>47</v>
      </c>
      <c r="I17" s="28" t="s">
        <v>45</v>
      </c>
      <c r="J17" s="41" t="s">
        <v>64</v>
      </c>
      <c r="K17" s="42" t="n">
        <f aca="false" ca="false" dt2D="false" dtr="false" t="normal">K18</f>
        <v>988.2</v>
      </c>
      <c r="L17" s="42" t="n">
        <f aca="false" ca="false" dt2D="false" dtr="false" t="normal">L18</f>
        <v>424.3</v>
      </c>
      <c r="M17" s="43" t="n">
        <f aca="false" ca="false" dt2D="false" dtr="false" t="normal">L17*100/K17</f>
        <v>42.936652499494</v>
      </c>
      <c r="N17" s="33" t="n"/>
      <c r="O17" s="33" t="n"/>
      <c r="P17" s="33" t="n"/>
    </row>
    <row customHeight="true" ht="39.4000015258789" outlineLevel="0" r="18">
      <c r="A18" s="34" t="n">
        <v>8</v>
      </c>
      <c r="B18" s="28" t="s">
        <v>45</v>
      </c>
      <c r="C18" s="28" t="s">
        <v>44</v>
      </c>
      <c r="D18" s="28" t="s">
        <v>63</v>
      </c>
      <c r="E18" s="28" t="s">
        <v>53</v>
      </c>
      <c r="F18" s="28" t="s">
        <v>45</v>
      </c>
      <c r="G18" s="28" t="s">
        <v>50</v>
      </c>
      <c r="H18" s="28" t="s">
        <v>47</v>
      </c>
      <c r="I18" s="28" t="s">
        <v>54</v>
      </c>
      <c r="J18" s="29" t="s">
        <v>65</v>
      </c>
      <c r="K18" s="31" t="n">
        <f aca="false" ca="false" dt2D="false" dtr="false" t="normal">K19+K21+K23+K25</f>
        <v>988.2</v>
      </c>
      <c r="L18" s="31" t="n">
        <f aca="false" ca="false" dt2D="false" dtr="false" t="normal">L19+L21+L23+L25</f>
        <v>424.3</v>
      </c>
      <c r="M18" s="32" t="n">
        <f aca="false" ca="false" dt2D="false" dtr="false" t="normal">L18*100/K18</f>
        <v>42.936652499494</v>
      </c>
      <c r="N18" s="33" t="n"/>
      <c r="O18" s="33" t="n"/>
      <c r="P18" s="33" t="n"/>
    </row>
    <row customHeight="true" ht="75" outlineLevel="0" r="19">
      <c r="A19" s="34" t="n">
        <v>9</v>
      </c>
      <c r="B19" s="35" t="s">
        <v>66</v>
      </c>
      <c r="C19" s="35" t="s">
        <v>44</v>
      </c>
      <c r="D19" s="35" t="s">
        <v>63</v>
      </c>
      <c r="E19" s="35" t="s">
        <v>53</v>
      </c>
      <c r="F19" s="35" t="s">
        <v>67</v>
      </c>
      <c r="G19" s="35" t="s">
        <v>50</v>
      </c>
      <c r="H19" s="35" t="s">
        <v>47</v>
      </c>
      <c r="I19" s="35" t="s">
        <v>54</v>
      </c>
      <c r="J19" s="40" t="s">
        <v>68</v>
      </c>
      <c r="K19" s="37" t="n">
        <v>526.5</v>
      </c>
      <c r="L19" s="37" t="n">
        <v>213.4</v>
      </c>
      <c r="M19" s="32" t="n">
        <f aca="false" ca="false" dt2D="false" dtr="false" t="normal">L19*100/K19</f>
        <v>40.5318138651472</v>
      </c>
      <c r="N19" s="33" t="n"/>
      <c r="O19" s="33" t="n"/>
      <c r="P19" s="33" t="n"/>
    </row>
    <row customHeight="true" ht="130.5" outlineLevel="0" r="20">
      <c r="A20" s="34" t="n">
        <v>10</v>
      </c>
      <c r="B20" s="35" t="s">
        <v>66</v>
      </c>
      <c r="C20" s="35" t="s">
        <v>44</v>
      </c>
      <c r="D20" s="35" t="s">
        <v>63</v>
      </c>
      <c r="E20" s="35" t="s">
        <v>53</v>
      </c>
      <c r="F20" s="35" t="s">
        <v>69</v>
      </c>
      <c r="G20" s="35" t="s">
        <v>50</v>
      </c>
      <c r="H20" s="44" t="s">
        <v>47</v>
      </c>
      <c r="I20" s="35" t="s">
        <v>54</v>
      </c>
      <c r="J20" s="45" t="s">
        <v>70</v>
      </c>
      <c r="K20" s="37" t="n">
        <v>526.5</v>
      </c>
      <c r="L20" s="37" t="n">
        <v>213.4</v>
      </c>
      <c r="M20" s="32" t="n">
        <f aca="false" ca="false" dt2D="false" dtr="false" t="normal">L20*100/K20</f>
        <v>40.5318138651472</v>
      </c>
      <c r="N20" s="33" t="n"/>
      <c r="O20" s="33" t="n"/>
      <c r="P20" s="33" t="n"/>
    </row>
    <row customHeight="true" ht="85.5" outlineLevel="0" r="21">
      <c r="A21" s="34" t="n">
        <v>11</v>
      </c>
      <c r="B21" s="35" t="s">
        <v>66</v>
      </c>
      <c r="C21" s="35" t="s">
        <v>44</v>
      </c>
      <c r="D21" s="35" t="s">
        <v>63</v>
      </c>
      <c r="E21" s="35" t="s">
        <v>53</v>
      </c>
      <c r="F21" s="35" t="s">
        <v>71</v>
      </c>
      <c r="G21" s="35" t="s">
        <v>50</v>
      </c>
      <c r="H21" s="35" t="s">
        <v>47</v>
      </c>
      <c r="I21" s="35" t="s">
        <v>54</v>
      </c>
      <c r="J21" s="40" t="s">
        <v>72</v>
      </c>
      <c r="K21" s="37" t="n">
        <v>2.7</v>
      </c>
      <c r="L21" s="37" t="n">
        <v>1.3</v>
      </c>
      <c r="M21" s="32" t="n">
        <f aca="false" ca="false" dt2D="false" dtr="false" t="normal">L21*100/K21</f>
        <v>48.1481481481481</v>
      </c>
      <c r="N21" s="33" t="n"/>
      <c r="O21" s="33" t="n"/>
      <c r="P21" s="33" t="n"/>
    </row>
    <row customHeight="true" ht="132.75" outlineLevel="0" r="22">
      <c r="A22" s="34" t="n">
        <v>12</v>
      </c>
      <c r="B22" s="35" t="s">
        <v>66</v>
      </c>
      <c r="C22" s="35" t="s">
        <v>44</v>
      </c>
      <c r="D22" s="35" t="s">
        <v>63</v>
      </c>
      <c r="E22" s="35" t="s">
        <v>53</v>
      </c>
      <c r="F22" s="35" t="s">
        <v>73</v>
      </c>
      <c r="G22" s="35" t="s">
        <v>50</v>
      </c>
      <c r="H22" s="44" t="s">
        <v>47</v>
      </c>
      <c r="I22" s="35" t="s">
        <v>54</v>
      </c>
      <c r="J22" s="45" t="s">
        <v>74</v>
      </c>
      <c r="K22" s="37" t="n">
        <v>2.7</v>
      </c>
      <c r="L22" s="37" t="n">
        <v>1.3</v>
      </c>
      <c r="M22" s="32" t="n">
        <f aca="false" ca="false" dt2D="false" dtr="false" t="normal">L22*100/K22</f>
        <v>48.1481481481481</v>
      </c>
      <c r="N22" s="33" t="n"/>
      <c r="O22" s="33" t="n"/>
      <c r="P22" s="33" t="n"/>
    </row>
    <row customHeight="true" ht="91.5" outlineLevel="0" r="23">
      <c r="A23" s="34" t="n">
        <v>13</v>
      </c>
      <c r="B23" s="35" t="s">
        <v>66</v>
      </c>
      <c r="C23" s="35" t="s">
        <v>44</v>
      </c>
      <c r="D23" s="35" t="s">
        <v>63</v>
      </c>
      <c r="E23" s="35" t="s">
        <v>53</v>
      </c>
      <c r="F23" s="35" t="s">
        <v>75</v>
      </c>
      <c r="G23" s="35" t="s">
        <v>50</v>
      </c>
      <c r="H23" s="35" t="s">
        <v>47</v>
      </c>
      <c r="I23" s="35" t="s">
        <v>54</v>
      </c>
      <c r="J23" s="40" t="s">
        <v>76</v>
      </c>
      <c r="K23" s="37" t="n">
        <f aca="false" ca="false" dt2D="false" dtr="false" t="normal">K24</f>
        <v>540.9</v>
      </c>
      <c r="L23" s="37" t="n">
        <f aca="false" ca="false" dt2D="false" dtr="false" t="normal">L24</f>
        <v>232.5</v>
      </c>
      <c r="M23" s="32" t="n">
        <f aca="false" ca="false" dt2D="false" dtr="false" t="normal">L23*100/K23</f>
        <v>42.9839156960621</v>
      </c>
      <c r="N23" s="33" t="n"/>
      <c r="O23" s="33" t="n"/>
      <c r="P23" s="33" t="n"/>
    </row>
    <row customHeight="true" ht="105" outlineLevel="0" r="24">
      <c r="A24" s="34" t="n">
        <v>14</v>
      </c>
      <c r="B24" s="35" t="s">
        <v>66</v>
      </c>
      <c r="C24" s="35" t="s">
        <v>44</v>
      </c>
      <c r="D24" s="35" t="s">
        <v>63</v>
      </c>
      <c r="E24" s="35" t="s">
        <v>53</v>
      </c>
      <c r="F24" s="35" t="s">
        <v>77</v>
      </c>
      <c r="G24" s="35" t="s">
        <v>50</v>
      </c>
      <c r="H24" s="35" t="s">
        <v>47</v>
      </c>
      <c r="I24" s="46" t="s">
        <v>54</v>
      </c>
      <c r="J24" s="45" t="s">
        <v>78</v>
      </c>
      <c r="K24" s="37" t="n">
        <v>540.9</v>
      </c>
      <c r="L24" s="37" t="n">
        <v>232.5</v>
      </c>
      <c r="M24" s="32" t="n">
        <f aca="false" ca="false" dt2D="false" dtr="false" t="normal">L24*100/K24</f>
        <v>42.9839156960621</v>
      </c>
      <c r="N24" s="33" t="n"/>
      <c r="O24" s="33" t="n"/>
      <c r="P24" s="33" t="n"/>
    </row>
    <row customHeight="true" ht="81.4000015258789" outlineLevel="0" r="25">
      <c r="A25" s="34" t="n">
        <v>15</v>
      </c>
      <c r="B25" s="35" t="s">
        <v>66</v>
      </c>
      <c r="C25" s="35" t="s">
        <v>44</v>
      </c>
      <c r="D25" s="35" t="s">
        <v>63</v>
      </c>
      <c r="E25" s="35" t="s">
        <v>53</v>
      </c>
      <c r="F25" s="35" t="s">
        <v>79</v>
      </c>
      <c r="G25" s="35" t="s">
        <v>50</v>
      </c>
      <c r="H25" s="35" t="s">
        <v>47</v>
      </c>
      <c r="I25" s="35" t="s">
        <v>54</v>
      </c>
      <c r="J25" s="40" t="s">
        <v>80</v>
      </c>
      <c r="K25" s="37" t="n">
        <f aca="false" ca="false" dt2D="false" dtr="false" t="normal">K26</f>
        <v>-81.9</v>
      </c>
      <c r="L25" s="37" t="n">
        <f aca="false" ca="false" dt2D="false" dtr="false" t="normal">L26</f>
        <v>-22.9</v>
      </c>
      <c r="M25" s="32" t="n">
        <f aca="false" ca="false" dt2D="false" dtr="false" t="normal">L25*100/K25</f>
        <v>27.960927960928</v>
      </c>
      <c r="N25" s="33" t="n"/>
      <c r="O25" s="33" t="n"/>
      <c r="P25" s="33" t="n"/>
    </row>
    <row customHeight="true" ht="101.25" outlineLevel="0" r="26">
      <c r="A26" s="34" t="n">
        <v>16</v>
      </c>
      <c r="B26" s="35" t="s">
        <v>66</v>
      </c>
      <c r="C26" s="35" t="s">
        <v>44</v>
      </c>
      <c r="D26" s="35" t="s">
        <v>63</v>
      </c>
      <c r="E26" s="35" t="s">
        <v>53</v>
      </c>
      <c r="F26" s="35" t="s">
        <v>81</v>
      </c>
      <c r="G26" s="35" t="s">
        <v>50</v>
      </c>
      <c r="H26" s="35" t="s">
        <v>47</v>
      </c>
      <c r="I26" s="44" t="s">
        <v>54</v>
      </c>
      <c r="J26" s="45" t="s">
        <v>82</v>
      </c>
      <c r="K26" s="37" t="n">
        <v>-81.9</v>
      </c>
      <c r="L26" s="37" t="n">
        <v>-22.9</v>
      </c>
      <c r="M26" s="32" t="n">
        <f aca="false" ca="false" dt2D="false" dtr="false" t="normal">L26*100/K26</f>
        <v>27.960927960928</v>
      </c>
      <c r="N26" s="33" t="n"/>
      <c r="O26" s="33" t="n"/>
      <c r="P26" s="33" t="n"/>
    </row>
    <row customHeight="true" ht="20.25" outlineLevel="0" r="27">
      <c r="A27" s="34" t="n">
        <v>17</v>
      </c>
      <c r="B27" s="28" t="s">
        <v>45</v>
      </c>
      <c r="C27" s="28" t="s">
        <v>44</v>
      </c>
      <c r="D27" s="28" t="s">
        <v>83</v>
      </c>
      <c r="E27" s="28" t="s">
        <v>46</v>
      </c>
      <c r="F27" s="28" t="s">
        <v>45</v>
      </c>
      <c r="G27" s="28" t="s">
        <v>46</v>
      </c>
      <c r="H27" s="28" t="s">
        <v>47</v>
      </c>
      <c r="I27" s="28" t="s">
        <v>45</v>
      </c>
      <c r="J27" s="47" t="s">
        <v>84</v>
      </c>
      <c r="K27" s="48" t="n">
        <f aca="false" ca="false" dt2D="false" dtr="false" t="normal">K28+K30</f>
        <v>877</v>
      </c>
      <c r="L27" s="48" t="n">
        <f aca="false" ca="false" dt2D="false" dtr="false" t="normal">L28+L30</f>
        <v>689.8</v>
      </c>
      <c r="M27" s="43" t="n">
        <f aca="false" ca="false" dt2D="false" dtr="false" t="normal">L27*100/K27</f>
        <v>78.654503990878</v>
      </c>
      <c r="N27" s="33" t="n"/>
      <c r="O27" s="33" t="n"/>
      <c r="P27" s="33" t="n"/>
    </row>
    <row outlineLevel="0" r="28">
      <c r="A28" s="34" t="n">
        <f aca="false" ca="false" dt2D="false" dtr="false" t="normal">A27+1</f>
        <v>18</v>
      </c>
      <c r="B28" s="28" t="s">
        <v>45</v>
      </c>
      <c r="C28" s="28" t="s">
        <v>44</v>
      </c>
      <c r="D28" s="28" t="s">
        <v>83</v>
      </c>
      <c r="E28" s="28" t="s">
        <v>50</v>
      </c>
      <c r="F28" s="28" t="s">
        <v>45</v>
      </c>
      <c r="G28" s="28" t="s">
        <v>46</v>
      </c>
      <c r="H28" s="28" t="s">
        <v>47</v>
      </c>
      <c r="I28" s="28" t="s">
        <v>54</v>
      </c>
      <c r="J28" s="29" t="s">
        <v>85</v>
      </c>
      <c r="K28" s="31" t="n">
        <f aca="false" ca="false" dt2D="false" dtr="false" t="normal">K29</f>
        <v>92</v>
      </c>
      <c r="L28" s="31" t="n">
        <f aca="false" ca="false" dt2D="false" dtr="false" t="normal">L29</f>
        <v>5.7</v>
      </c>
      <c r="M28" s="32" t="n">
        <f aca="false" ca="false" dt2D="false" dtr="false" t="normal">L28*100/K28</f>
        <v>6.19565217391304</v>
      </c>
      <c r="N28" s="33" t="n"/>
      <c r="O28" s="33" t="n"/>
      <c r="P28" s="33" t="n"/>
    </row>
    <row customHeight="true" ht="46.1500015258789" outlineLevel="0" r="29">
      <c r="A29" s="34" t="n">
        <f aca="false" ca="false" dt2D="false" dtr="false" t="normal">A28+1</f>
        <v>19</v>
      </c>
      <c r="B29" s="35" t="s">
        <v>49</v>
      </c>
      <c r="C29" s="35" t="s">
        <v>44</v>
      </c>
      <c r="D29" s="35" t="s">
        <v>83</v>
      </c>
      <c r="E29" s="35" t="s">
        <v>50</v>
      </c>
      <c r="F29" s="35" t="s">
        <v>58</v>
      </c>
      <c r="G29" s="35" t="s">
        <v>86</v>
      </c>
      <c r="H29" s="35" t="s">
        <v>47</v>
      </c>
      <c r="I29" s="35" t="s">
        <v>54</v>
      </c>
      <c r="J29" s="40" t="s">
        <v>87</v>
      </c>
      <c r="K29" s="37" t="n">
        <v>92</v>
      </c>
      <c r="L29" s="37" t="n">
        <v>5.7</v>
      </c>
      <c r="M29" s="32" t="n">
        <f aca="false" ca="false" dt2D="false" dtr="false" t="normal">L29*100/K29</f>
        <v>6.19565217391304</v>
      </c>
      <c r="N29" s="33" t="n"/>
      <c r="O29" s="33" t="n"/>
      <c r="P29" s="33" t="n"/>
    </row>
    <row customHeight="true" ht="22.8999996185303" outlineLevel="0" r="30">
      <c r="A30" s="34" t="n">
        <f aca="false" ca="false" dt2D="false" dtr="false" t="normal">A29+1</f>
        <v>20</v>
      </c>
      <c r="B30" s="28" t="s">
        <v>45</v>
      </c>
      <c r="C30" s="28" t="s">
        <v>44</v>
      </c>
      <c r="D30" s="28" t="s">
        <v>83</v>
      </c>
      <c r="E30" s="28" t="s">
        <v>83</v>
      </c>
      <c r="F30" s="28" t="s">
        <v>46</v>
      </c>
      <c r="G30" s="28" t="s">
        <v>46</v>
      </c>
      <c r="H30" s="28" t="s">
        <v>47</v>
      </c>
      <c r="I30" s="28" t="s">
        <v>54</v>
      </c>
      <c r="J30" s="29" t="s">
        <v>88</v>
      </c>
      <c r="K30" s="31" t="n">
        <f aca="false" ca="false" dt2D="false" dtr="false" t="normal">K31+K33</f>
        <v>785</v>
      </c>
      <c r="L30" s="31" t="n">
        <f aca="false" ca="false" dt2D="false" dtr="false" t="normal">L31+L33</f>
        <v>684.1</v>
      </c>
      <c r="M30" s="32" t="n">
        <f aca="false" ca="false" dt2D="false" dtr="false" t="normal">L30*100/K30</f>
        <v>87.1464968152866</v>
      </c>
      <c r="N30" s="33" t="n"/>
      <c r="O30" s="33" t="n"/>
      <c r="P30" s="33" t="n"/>
    </row>
    <row customHeight="true" ht="18.75" outlineLevel="0" r="31">
      <c r="A31" s="34" t="n">
        <f aca="false" ca="false" dt2D="false" dtr="false" t="normal">A30+1</f>
        <v>21</v>
      </c>
      <c r="B31" s="35" t="s">
        <v>49</v>
      </c>
      <c r="C31" s="35" t="s">
        <v>44</v>
      </c>
      <c r="D31" s="35" t="s">
        <v>83</v>
      </c>
      <c r="E31" s="35" t="s">
        <v>83</v>
      </c>
      <c r="F31" s="35" t="s">
        <v>58</v>
      </c>
      <c r="G31" s="35" t="s">
        <v>46</v>
      </c>
      <c r="H31" s="35" t="s">
        <v>47</v>
      </c>
      <c r="I31" s="35" t="s">
        <v>54</v>
      </c>
      <c r="J31" s="40" t="s">
        <v>89</v>
      </c>
      <c r="K31" s="49" t="n">
        <f aca="false" ca="false" dt2D="false" dtr="false" t="normal">K32</f>
        <v>625</v>
      </c>
      <c r="L31" s="49" t="n">
        <f aca="false" ca="false" dt2D="false" dtr="false" t="normal">L32</f>
        <v>666</v>
      </c>
      <c r="M31" s="32" t="n">
        <f aca="false" ca="false" dt2D="false" dtr="false" t="normal">L31*100/K31</f>
        <v>106.56</v>
      </c>
      <c r="N31" s="33" t="n"/>
      <c r="O31" s="33" t="n"/>
      <c r="P31" s="33" t="n"/>
    </row>
    <row customHeight="true" ht="39.4000015258789" outlineLevel="0" r="32">
      <c r="A32" s="34" t="n">
        <f aca="false" ca="false" dt2D="false" dtr="false" t="normal">A31+1</f>
        <v>22</v>
      </c>
      <c r="B32" s="35" t="s">
        <v>49</v>
      </c>
      <c r="C32" s="35" t="s">
        <v>44</v>
      </c>
      <c r="D32" s="35" t="s">
        <v>83</v>
      </c>
      <c r="E32" s="35" t="s">
        <v>83</v>
      </c>
      <c r="F32" s="35" t="s">
        <v>90</v>
      </c>
      <c r="G32" s="35" t="s">
        <v>86</v>
      </c>
      <c r="H32" s="35" t="s">
        <v>47</v>
      </c>
      <c r="I32" s="35" t="s">
        <v>54</v>
      </c>
      <c r="J32" s="50" t="s">
        <v>91</v>
      </c>
      <c r="K32" s="49" t="n">
        <v>625</v>
      </c>
      <c r="L32" s="49" t="n">
        <v>666</v>
      </c>
      <c r="M32" s="43" t="n">
        <f aca="false" ca="false" dt2D="false" dtr="false" t="normal">L32*100/K32</f>
        <v>106.56</v>
      </c>
      <c r="N32" s="33" t="n"/>
      <c r="O32" s="33" t="n"/>
      <c r="P32" s="33" t="n"/>
    </row>
    <row customHeight="true" ht="24.75" outlineLevel="0" r="33">
      <c r="A33" s="34" t="n">
        <f aca="false" ca="false" dt2D="false" dtr="false" t="normal">A32+1</f>
        <v>23</v>
      </c>
      <c r="B33" s="35" t="s">
        <v>49</v>
      </c>
      <c r="C33" s="35" t="s">
        <v>44</v>
      </c>
      <c r="D33" s="35" t="s">
        <v>83</v>
      </c>
      <c r="E33" s="35" t="s">
        <v>83</v>
      </c>
      <c r="F33" s="35" t="s">
        <v>92</v>
      </c>
      <c r="G33" s="35" t="s">
        <v>46</v>
      </c>
      <c r="H33" s="35" t="s">
        <v>47</v>
      </c>
      <c r="I33" s="35" t="s">
        <v>54</v>
      </c>
      <c r="J33" s="40" t="s">
        <v>93</v>
      </c>
      <c r="K33" s="51" t="n">
        <f aca="false" ca="false" dt2D="false" dtr="false" t="normal">K34</f>
        <v>160</v>
      </c>
      <c r="L33" s="51" t="n">
        <f aca="false" ca="false" dt2D="false" dtr="false" t="normal">L34</f>
        <v>18.1</v>
      </c>
      <c r="M33" s="43" t="n">
        <f aca="false" ca="false" dt2D="false" dtr="false" t="normal">L33*100/K33</f>
        <v>11.3125</v>
      </c>
      <c r="N33" s="33" t="n"/>
      <c r="O33" s="33" t="n"/>
      <c r="P33" s="33" t="n"/>
    </row>
    <row customHeight="true" ht="37.1500015258789" outlineLevel="0" r="34">
      <c r="A34" s="34" t="n">
        <f aca="false" ca="false" dt2D="false" dtr="false" t="normal">A33+1</f>
        <v>24</v>
      </c>
      <c r="B34" s="35" t="s">
        <v>49</v>
      </c>
      <c r="C34" s="35" t="s">
        <v>44</v>
      </c>
      <c r="D34" s="35" t="s">
        <v>83</v>
      </c>
      <c r="E34" s="35" t="s">
        <v>83</v>
      </c>
      <c r="F34" s="35" t="s">
        <v>94</v>
      </c>
      <c r="G34" s="35" t="s">
        <v>86</v>
      </c>
      <c r="H34" s="35" t="s">
        <v>47</v>
      </c>
      <c r="I34" s="35" t="s">
        <v>54</v>
      </c>
      <c r="J34" s="52" t="s">
        <v>95</v>
      </c>
      <c r="K34" s="49" t="n">
        <v>160</v>
      </c>
      <c r="L34" s="49" t="n">
        <v>18.1</v>
      </c>
      <c r="M34" s="43" t="n">
        <f aca="false" ca="false" dt2D="false" dtr="false" t="normal">L34*100/K34</f>
        <v>11.3125</v>
      </c>
      <c r="N34" s="33" t="n"/>
      <c r="O34" s="33" t="n"/>
      <c r="P34" s="33" t="n"/>
    </row>
    <row customHeight="true" ht="30.2000007629395" outlineLevel="0" r="35">
      <c r="A35" s="34" t="n">
        <f aca="false" ca="false" dt2D="false" dtr="false" t="normal">A34+1</f>
        <v>25</v>
      </c>
      <c r="B35" s="28" t="s">
        <v>45</v>
      </c>
      <c r="C35" s="28" t="s">
        <v>44</v>
      </c>
      <c r="D35" s="28" t="s">
        <v>96</v>
      </c>
      <c r="E35" s="28" t="s">
        <v>46</v>
      </c>
      <c r="F35" s="28" t="s">
        <v>45</v>
      </c>
      <c r="G35" s="28" t="s">
        <v>46</v>
      </c>
      <c r="H35" s="28" t="s">
        <v>47</v>
      </c>
      <c r="I35" s="28" t="s">
        <v>45</v>
      </c>
      <c r="J35" s="53" t="s">
        <v>97</v>
      </c>
      <c r="K35" s="31" t="n">
        <f aca="false" ca="false" dt2D="false" dtr="false" t="normal">K36</f>
        <v>5</v>
      </c>
      <c r="L35" s="31" t="n">
        <f aca="false" ca="false" dt2D="false" dtr="false" t="normal">L36</f>
        <v>0.2</v>
      </c>
      <c r="M35" s="32" t="n">
        <f aca="false" ca="false" dt2D="false" dtr="false" t="normal">L35*100/K35</f>
        <v>4</v>
      </c>
      <c r="N35" s="33" t="n"/>
      <c r="O35" s="33" t="n"/>
      <c r="P35" s="33" t="n"/>
    </row>
    <row customHeight="true" ht="45.4000015258789" outlineLevel="0" r="36">
      <c r="A36" s="34" t="n">
        <f aca="false" ca="false" dt2D="false" dtr="false" t="normal">A35+1</f>
        <v>26</v>
      </c>
      <c r="B36" s="28" t="s">
        <v>45</v>
      </c>
      <c r="C36" s="28" t="s">
        <v>44</v>
      </c>
      <c r="D36" s="28" t="s">
        <v>96</v>
      </c>
      <c r="E36" s="28" t="s">
        <v>98</v>
      </c>
      <c r="F36" s="28" t="s">
        <v>45</v>
      </c>
      <c r="G36" s="28" t="s">
        <v>50</v>
      </c>
      <c r="H36" s="28" t="s">
        <v>47</v>
      </c>
      <c r="I36" s="28" t="s">
        <v>54</v>
      </c>
      <c r="J36" s="54" t="s">
        <v>99</v>
      </c>
      <c r="K36" s="48" t="n">
        <f aca="false" ca="false" dt2D="false" dtr="false" t="normal">K37</f>
        <v>5</v>
      </c>
      <c r="L36" s="48" t="n">
        <f aca="false" ca="false" dt2D="false" dtr="false" t="normal">L37</f>
        <v>0.2</v>
      </c>
      <c r="M36" s="43" t="n">
        <f aca="false" ca="false" dt2D="false" dtr="false" t="normal">L36*100/K36</f>
        <v>4</v>
      </c>
    </row>
    <row customHeight="true" ht="85.1500015258789" outlineLevel="0" r="37">
      <c r="A37" s="34" t="n">
        <f aca="false" ca="false" dt2D="false" dtr="false" t="normal">A36+1</f>
        <v>27</v>
      </c>
      <c r="B37" s="35" t="s">
        <v>100</v>
      </c>
      <c r="C37" s="35" t="s">
        <v>44</v>
      </c>
      <c r="D37" s="35" t="s">
        <v>96</v>
      </c>
      <c r="E37" s="35" t="s">
        <v>98</v>
      </c>
      <c r="F37" s="35" t="s">
        <v>101</v>
      </c>
      <c r="G37" s="35" t="s">
        <v>50</v>
      </c>
      <c r="H37" s="35" t="s">
        <v>102</v>
      </c>
      <c r="I37" s="35" t="s">
        <v>54</v>
      </c>
      <c r="J37" s="52" t="s">
        <v>103</v>
      </c>
      <c r="K37" s="49" t="n">
        <v>5</v>
      </c>
      <c r="L37" s="49" t="n">
        <v>0.2</v>
      </c>
      <c r="M37" s="43" t="n">
        <f aca="false" ca="false" dt2D="false" dtr="false" t="normal">L37*100/K37</f>
        <v>4</v>
      </c>
    </row>
    <row customHeight="true" ht="40.7000007629395" outlineLevel="0" r="38">
      <c r="A38" s="34" t="n">
        <v>28</v>
      </c>
      <c r="B38" s="28" t="s">
        <v>45</v>
      </c>
      <c r="C38" s="28" t="s">
        <v>44</v>
      </c>
      <c r="D38" s="28" t="s">
        <v>104</v>
      </c>
      <c r="E38" s="28" t="s">
        <v>46</v>
      </c>
      <c r="F38" s="28" t="s">
        <v>45</v>
      </c>
      <c r="G38" s="28" t="s">
        <v>46</v>
      </c>
      <c r="H38" s="28" t="s">
        <v>47</v>
      </c>
      <c r="I38" s="28" t="s">
        <v>45</v>
      </c>
      <c r="J38" s="53" t="s">
        <v>105</v>
      </c>
      <c r="K38" s="31" t="n">
        <f aca="false" ca="false" dt2D="false" dtr="false" t="normal">K40</f>
        <v>5</v>
      </c>
      <c r="L38" s="31" t="n">
        <f aca="false" ca="false" dt2D="false" dtr="false" t="normal">L40</f>
        <v>0</v>
      </c>
      <c r="M38" s="32" t="n">
        <f aca="false" ca="false" dt2D="false" dtr="false" t="normal">L38*100/K38</f>
        <v>0</v>
      </c>
    </row>
    <row customHeight="true" ht="39" outlineLevel="0" r="39">
      <c r="A39" s="34" t="n">
        <f aca="false" ca="false" dt2D="false" dtr="false" t="normal">A38+1</f>
        <v>29</v>
      </c>
      <c r="B39" s="28" t="s">
        <v>45</v>
      </c>
      <c r="C39" s="28" t="s">
        <v>44</v>
      </c>
      <c r="D39" s="28" t="s">
        <v>104</v>
      </c>
      <c r="E39" s="28" t="s">
        <v>53</v>
      </c>
      <c r="F39" s="28" t="s">
        <v>45</v>
      </c>
      <c r="G39" s="28" t="s">
        <v>53</v>
      </c>
      <c r="H39" s="28" t="s">
        <v>47</v>
      </c>
      <c r="I39" s="28" t="s">
        <v>106</v>
      </c>
      <c r="J39" s="55" t="s">
        <v>107</v>
      </c>
      <c r="K39" s="42" t="n">
        <f aca="false" ca="false" dt2D="false" dtr="false" t="normal">K40</f>
        <v>5</v>
      </c>
      <c r="L39" s="42" t="n">
        <f aca="false" ca="false" dt2D="false" dtr="false" t="normal">L40</f>
        <v>0</v>
      </c>
      <c r="M39" s="43" t="n">
        <f aca="false" ca="false" dt2D="false" dtr="false" t="normal">L39*100/K39</f>
        <v>0</v>
      </c>
    </row>
    <row customHeight="true" ht="61.5" outlineLevel="0" r="40">
      <c r="A40" s="34" t="n">
        <f aca="false" ca="false" dt2D="false" dtr="false" t="normal">A39+1</f>
        <v>30</v>
      </c>
      <c r="B40" s="35" t="s">
        <v>100</v>
      </c>
      <c r="C40" s="35" t="s">
        <v>44</v>
      </c>
      <c r="D40" s="35" t="s">
        <v>104</v>
      </c>
      <c r="E40" s="35" t="s">
        <v>53</v>
      </c>
      <c r="F40" s="35" t="s">
        <v>101</v>
      </c>
      <c r="G40" s="35" t="s">
        <v>53</v>
      </c>
      <c r="H40" s="35" t="s">
        <v>47</v>
      </c>
      <c r="I40" s="35" t="s">
        <v>106</v>
      </c>
      <c r="J40" s="56" t="s">
        <v>108</v>
      </c>
      <c r="K40" s="57" t="n">
        <v>5</v>
      </c>
      <c r="L40" s="57" t="n">
        <v>0</v>
      </c>
      <c r="M40" s="43" t="n">
        <f aca="false" ca="false" dt2D="false" dtr="false" t="normal">L40*100/K40</f>
        <v>0</v>
      </c>
    </row>
    <row customHeight="true" ht="24" outlineLevel="0" r="41">
      <c r="A41" s="34" t="n">
        <v>31</v>
      </c>
      <c r="B41" s="28" t="n">
        <v>0</v>
      </c>
      <c r="C41" s="28" t="n">
        <v>1</v>
      </c>
      <c r="D41" s="28" t="n">
        <v>17</v>
      </c>
      <c r="E41" s="28" t="n">
        <v>0</v>
      </c>
      <c r="F41" s="28" t="n">
        <v>0</v>
      </c>
      <c r="G41" s="28" t="n">
        <v>0</v>
      </c>
      <c r="H41" s="28" t="n">
        <v>0</v>
      </c>
      <c r="I41" s="28" t="n">
        <v>0</v>
      </c>
      <c r="J41" s="29" t="s">
        <v>109</v>
      </c>
      <c r="K41" s="58" t="n">
        <f aca="false" ca="false" dt2D="false" dtr="false" t="normal">K42+K43</f>
        <v>245.3</v>
      </c>
      <c r="L41" s="58" t="n">
        <v>0</v>
      </c>
      <c r="M41" s="32" t="n">
        <v>100</v>
      </c>
    </row>
    <row customHeight="true" ht="41.25" outlineLevel="0" r="42">
      <c r="A42" s="34" t="n">
        <v>32</v>
      </c>
      <c r="B42" s="28" t="n">
        <v>807</v>
      </c>
      <c r="C42" s="28" t="n">
        <v>1</v>
      </c>
      <c r="D42" s="28" t="n">
        <v>17</v>
      </c>
      <c r="E42" s="28" t="n">
        <v>15</v>
      </c>
      <c r="F42" s="28" t="n">
        <v>30</v>
      </c>
      <c r="G42" s="28" t="n">
        <v>10</v>
      </c>
      <c r="H42" s="28" t="n">
        <v>1</v>
      </c>
      <c r="I42" s="28" t="n">
        <v>150</v>
      </c>
      <c r="J42" s="59" t="s">
        <v>110</v>
      </c>
      <c r="K42" s="58" t="n">
        <v>174.7</v>
      </c>
      <c r="L42" s="58" t="n">
        <v>0</v>
      </c>
      <c r="M42" s="32" t="n">
        <v>100</v>
      </c>
    </row>
    <row customHeight="true" ht="27" outlineLevel="0" r="43">
      <c r="A43" s="34" t="n">
        <v>33</v>
      </c>
      <c r="B43" s="28" t="n">
        <v>807</v>
      </c>
      <c r="C43" s="28" t="n">
        <v>1</v>
      </c>
      <c r="D43" s="28" t="n">
        <v>17</v>
      </c>
      <c r="E43" s="28" t="n">
        <v>15</v>
      </c>
      <c r="F43" s="28" t="n">
        <v>30</v>
      </c>
      <c r="G43" s="28" t="n">
        <v>10</v>
      </c>
      <c r="H43" s="28" t="n">
        <v>2</v>
      </c>
      <c r="I43" s="28" t="n">
        <v>150</v>
      </c>
      <c r="J43" s="59" t="s">
        <v>110</v>
      </c>
      <c r="K43" s="60" t="n">
        <v>70.6</v>
      </c>
      <c r="L43" s="60" t="n">
        <v>0</v>
      </c>
      <c r="M43" s="32" t="n">
        <v>100</v>
      </c>
    </row>
    <row customHeight="true" ht="22.5" outlineLevel="0" r="44">
      <c r="A44" s="34" t="n">
        <f aca="false" ca="false" dt2D="false" dtr="false" t="normal">A43+1</f>
        <v>34</v>
      </c>
      <c r="B44" s="28" t="s">
        <v>45</v>
      </c>
      <c r="C44" s="28" t="s">
        <v>111</v>
      </c>
      <c r="D44" s="28" t="s">
        <v>53</v>
      </c>
      <c r="E44" s="28" t="s">
        <v>112</v>
      </c>
      <c r="F44" s="28" t="s">
        <v>113</v>
      </c>
      <c r="G44" s="28" t="s">
        <v>46</v>
      </c>
      <c r="H44" s="28" t="s">
        <v>47</v>
      </c>
      <c r="I44" s="28" t="s">
        <v>114</v>
      </c>
      <c r="J44" s="29" t="s">
        <v>115</v>
      </c>
      <c r="K44" s="60" t="n">
        <f aca="false" ca="false" dt2D="false" dtr="false" t="normal">K45+K46</f>
        <v>16328.9</v>
      </c>
      <c r="L44" s="60" t="n">
        <f aca="false" ca="false" dt2D="false" dtr="false" t="normal">L45+L46</f>
        <v>11377.8</v>
      </c>
      <c r="M44" s="43" t="n">
        <f aca="false" ca="false" dt2D="false" dtr="false" t="normal">L44*100/K44</f>
        <v>69.678912847773</v>
      </c>
    </row>
    <row customHeight="true" ht="100.900001525879" outlineLevel="0" r="45">
      <c r="A45" s="34" t="n">
        <f aca="false" ca="false" dt2D="false" dtr="false" t="normal">A44+1</f>
        <v>35</v>
      </c>
      <c r="B45" s="35" t="s">
        <v>100</v>
      </c>
      <c r="C45" s="35" t="s">
        <v>111</v>
      </c>
      <c r="D45" s="35" t="s">
        <v>53</v>
      </c>
      <c r="E45" s="35" t="s">
        <v>112</v>
      </c>
      <c r="F45" s="35" t="s">
        <v>113</v>
      </c>
      <c r="G45" s="35" t="s">
        <v>86</v>
      </c>
      <c r="H45" s="35" t="s">
        <v>116</v>
      </c>
      <c r="I45" s="35" t="s">
        <v>114</v>
      </c>
      <c r="J45" s="40" t="s">
        <v>117</v>
      </c>
      <c r="K45" s="61" t="n">
        <v>5057.4</v>
      </c>
      <c r="L45" s="61" t="n">
        <v>2528.7</v>
      </c>
      <c r="M45" s="43" t="n">
        <f aca="false" ca="false" dt2D="false" dtr="false" t="normal">L45*100/K45</f>
        <v>50</v>
      </c>
    </row>
    <row customHeight="true" ht="105.75" outlineLevel="0" r="46">
      <c r="A46" s="34" t="n">
        <f aca="false" ca="false" dt2D="false" dtr="false" t="normal">A45+1</f>
        <v>36</v>
      </c>
      <c r="B46" s="35" t="s">
        <v>100</v>
      </c>
      <c r="C46" s="35" t="s">
        <v>111</v>
      </c>
      <c r="D46" s="35" t="s">
        <v>53</v>
      </c>
      <c r="E46" s="35" t="s">
        <v>112</v>
      </c>
      <c r="F46" s="35" t="s">
        <v>113</v>
      </c>
      <c r="G46" s="35" t="s">
        <v>86</v>
      </c>
      <c r="H46" s="35" t="s">
        <v>118</v>
      </c>
      <c r="I46" s="35" t="s">
        <v>114</v>
      </c>
      <c r="J46" s="40" t="s">
        <v>119</v>
      </c>
      <c r="K46" s="61" t="n">
        <v>11271.5</v>
      </c>
      <c r="L46" s="61" t="n">
        <v>8849.1</v>
      </c>
      <c r="M46" s="43" t="n">
        <f aca="false" ca="false" dt2D="false" dtr="false" t="normal">L46*100/K46</f>
        <v>78.5086279554629</v>
      </c>
    </row>
    <row customHeight="true" ht="34.9000015258789" outlineLevel="0" r="47">
      <c r="A47" s="34" t="n">
        <f aca="false" ca="false" dt2D="false" dtr="false" t="normal">A46+1</f>
        <v>37</v>
      </c>
      <c r="B47" s="28" t="s">
        <v>45</v>
      </c>
      <c r="C47" s="28" t="s">
        <v>111</v>
      </c>
      <c r="D47" s="28" t="s">
        <v>53</v>
      </c>
      <c r="E47" s="28" t="s">
        <v>120</v>
      </c>
      <c r="F47" s="28" t="s">
        <v>45</v>
      </c>
      <c r="G47" s="28" t="s">
        <v>46</v>
      </c>
      <c r="H47" s="28" t="s">
        <v>47</v>
      </c>
      <c r="I47" s="28" t="s">
        <v>114</v>
      </c>
      <c r="J47" s="62" t="s">
        <v>121</v>
      </c>
      <c r="K47" s="58" t="n">
        <f aca="false" ca="false" dt2D="false" dtr="false" t="normal">K48</f>
        <v>62598.3</v>
      </c>
      <c r="L47" s="58" t="n">
        <f aca="false" ca="false" dt2D="false" dtr="false" t="normal">L48</f>
        <v>19365.9</v>
      </c>
      <c r="M47" s="32" t="n">
        <f aca="false" ca="false" dt2D="false" dtr="false" t="normal">L47*100/K47</f>
        <v>30.9367826282822</v>
      </c>
    </row>
    <row customHeight="true" ht="33" outlineLevel="0" r="48">
      <c r="A48" s="34" t="n">
        <f aca="false" ca="false" dt2D="false" dtr="false" t="normal">A47+1</f>
        <v>38</v>
      </c>
      <c r="B48" s="28" t="s">
        <v>45</v>
      </c>
      <c r="C48" s="28" t="s">
        <v>111</v>
      </c>
      <c r="D48" s="28" t="s">
        <v>53</v>
      </c>
      <c r="E48" s="28" t="s">
        <v>120</v>
      </c>
      <c r="F48" s="28" t="s">
        <v>45</v>
      </c>
      <c r="G48" s="28" t="s">
        <v>46</v>
      </c>
      <c r="H48" s="28" t="s">
        <v>47</v>
      </c>
      <c r="I48" s="28" t="s">
        <v>114</v>
      </c>
      <c r="J48" s="62" t="s">
        <v>121</v>
      </c>
      <c r="K48" s="61" t="n">
        <f aca="false" ca="false" dt2D="false" dtr="false" t="normal">K49+K50+K51+K52</f>
        <v>62598.3</v>
      </c>
      <c r="L48" s="61" t="n">
        <f aca="false" ca="false" dt2D="false" dtr="false" t="normal">L49+L50+L51</f>
        <v>19365.9</v>
      </c>
      <c r="M48" s="43" t="n">
        <f aca="false" ca="false" dt2D="false" dtr="false" t="normal">L48*100/K48</f>
        <v>30.9367826282822</v>
      </c>
    </row>
    <row customHeight="true" ht="69.4000015258789" outlineLevel="0" r="49">
      <c r="A49" s="34" t="n">
        <v>39</v>
      </c>
      <c r="B49" s="35" t="s">
        <v>100</v>
      </c>
      <c r="C49" s="35" t="s">
        <v>111</v>
      </c>
      <c r="D49" s="35" t="s">
        <v>53</v>
      </c>
      <c r="E49" s="35" t="s">
        <v>120</v>
      </c>
      <c r="F49" s="35" t="s">
        <v>122</v>
      </c>
      <c r="G49" s="35" t="s">
        <v>86</v>
      </c>
      <c r="H49" s="35" t="s">
        <v>123</v>
      </c>
      <c r="I49" s="35" t="s">
        <v>114</v>
      </c>
      <c r="J49" s="40" t="s">
        <v>124</v>
      </c>
      <c r="K49" s="61" t="n">
        <v>10000</v>
      </c>
      <c r="L49" s="61" t="n">
        <v>3421.8</v>
      </c>
      <c r="M49" s="43" t="n">
        <f aca="false" ca="false" dt2D="false" dtr="false" t="normal">L49*100/K49</f>
        <v>34.218</v>
      </c>
    </row>
    <row customHeight="true" ht="38.25" outlineLevel="0" r="50">
      <c r="A50" s="34" t="n">
        <v>40</v>
      </c>
      <c r="B50" s="35" t="s">
        <v>100</v>
      </c>
      <c r="C50" s="35" t="s">
        <v>111</v>
      </c>
      <c r="D50" s="35" t="s">
        <v>53</v>
      </c>
      <c r="E50" s="35" t="s">
        <v>120</v>
      </c>
      <c r="F50" s="35" t="s">
        <v>122</v>
      </c>
      <c r="G50" s="35" t="s">
        <v>86</v>
      </c>
      <c r="H50" s="35" t="s">
        <v>125</v>
      </c>
      <c r="I50" s="35" t="s">
        <v>114</v>
      </c>
      <c r="J50" s="40" t="s">
        <v>126</v>
      </c>
      <c r="K50" s="61" t="n">
        <v>49000</v>
      </c>
      <c r="L50" s="61" t="n">
        <v>15400.2</v>
      </c>
      <c r="M50" s="43" t="n">
        <f aca="false" ca="false" dt2D="false" dtr="false" t="normal">L50*100/K50</f>
        <v>31.4289795918367</v>
      </c>
    </row>
    <row customHeight="true" ht="78.75" outlineLevel="0" r="51">
      <c r="A51" s="34" t="n">
        <v>41</v>
      </c>
      <c r="B51" s="35" t="s">
        <v>100</v>
      </c>
      <c r="C51" s="35" t="s">
        <v>111</v>
      </c>
      <c r="D51" s="35" t="s">
        <v>53</v>
      </c>
      <c r="E51" s="35" t="s">
        <v>120</v>
      </c>
      <c r="F51" s="35" t="s">
        <v>122</v>
      </c>
      <c r="G51" s="35" t="s">
        <v>86</v>
      </c>
      <c r="H51" s="35" t="s">
        <v>127</v>
      </c>
      <c r="I51" s="35" t="s">
        <v>114</v>
      </c>
      <c r="J51" s="40" t="s">
        <v>128</v>
      </c>
      <c r="K51" s="61" t="n">
        <v>598.3</v>
      </c>
      <c r="L51" s="61" t="n">
        <v>543.9</v>
      </c>
      <c r="M51" s="32" t="n"/>
    </row>
    <row customHeight="true" ht="61.5" outlineLevel="0" r="52">
      <c r="A52" s="34" t="n">
        <v>42</v>
      </c>
      <c r="B52" s="35" t="s">
        <v>100</v>
      </c>
      <c r="C52" s="35" t="s">
        <v>111</v>
      </c>
      <c r="D52" s="35" t="s">
        <v>53</v>
      </c>
      <c r="E52" s="35" t="s">
        <v>120</v>
      </c>
      <c r="F52" s="35" t="s">
        <v>122</v>
      </c>
      <c r="G52" s="35" t="s">
        <v>86</v>
      </c>
      <c r="H52" s="35" t="s">
        <v>129</v>
      </c>
      <c r="I52" s="35" t="s">
        <v>114</v>
      </c>
      <c r="J52" s="40" t="s">
        <v>130</v>
      </c>
      <c r="K52" s="61" t="n">
        <v>3000</v>
      </c>
      <c r="L52" s="61" t="n">
        <v>0</v>
      </c>
      <c r="M52" s="32" t="n"/>
    </row>
    <row customHeight="true" ht="34.1500015258789" outlineLevel="0" r="53">
      <c r="A53" s="34" t="n">
        <v>43</v>
      </c>
      <c r="B53" s="28" t="s">
        <v>45</v>
      </c>
      <c r="C53" s="28" t="s">
        <v>111</v>
      </c>
      <c r="D53" s="28" t="s">
        <v>53</v>
      </c>
      <c r="E53" s="28" t="s">
        <v>63</v>
      </c>
      <c r="F53" s="28" t="s">
        <v>45</v>
      </c>
      <c r="G53" s="28" t="s">
        <v>46</v>
      </c>
      <c r="H53" s="28" t="s">
        <v>47</v>
      </c>
      <c r="I53" s="28" t="s">
        <v>114</v>
      </c>
      <c r="J53" s="63" t="s">
        <v>131</v>
      </c>
      <c r="K53" s="64" t="n">
        <f aca="false" ca="false" dt2D="false" dtr="false" t="normal">K54+K56</f>
        <v>755.5</v>
      </c>
      <c r="L53" s="31" t="n">
        <f aca="false" ca="false" dt2D="false" dtr="false" t="normal">L54+L56</f>
        <v>357.5</v>
      </c>
      <c r="M53" s="32" t="n">
        <f aca="false" ca="false" dt2D="false" dtr="false" t="normal">L53*100/K53</f>
        <v>47.3196558570483</v>
      </c>
    </row>
    <row customHeight="true" ht="45.4000015258789" outlineLevel="0" r="54">
      <c r="A54" s="34" t="n">
        <v>44</v>
      </c>
      <c r="B54" s="35" t="s">
        <v>45</v>
      </c>
      <c r="C54" s="35" t="s">
        <v>111</v>
      </c>
      <c r="D54" s="35" t="s">
        <v>53</v>
      </c>
      <c r="E54" s="35" t="s">
        <v>132</v>
      </c>
      <c r="F54" s="35" t="s">
        <v>133</v>
      </c>
      <c r="G54" s="35" t="s">
        <v>86</v>
      </c>
      <c r="H54" s="44" t="s">
        <v>47</v>
      </c>
      <c r="I54" s="35" t="s">
        <v>114</v>
      </c>
      <c r="J54" s="55" t="s">
        <v>134</v>
      </c>
      <c r="K54" s="65" t="n">
        <v>18</v>
      </c>
      <c r="L54" s="66" t="n">
        <v>10</v>
      </c>
      <c r="M54" s="32" t="n">
        <f aca="false" ca="false" dt2D="false" dtr="false" t="normal">L54*100/K54</f>
        <v>55.5555555555556</v>
      </c>
    </row>
    <row customHeight="true" ht="65.25" outlineLevel="0" r="55">
      <c r="A55" s="34" t="n">
        <v>45</v>
      </c>
      <c r="B55" s="35" t="s">
        <v>100</v>
      </c>
      <c r="C55" s="35" t="s">
        <v>111</v>
      </c>
      <c r="D55" s="67" t="s">
        <v>53</v>
      </c>
      <c r="E55" s="67" t="s">
        <v>132</v>
      </c>
      <c r="F55" s="67" t="s">
        <v>133</v>
      </c>
      <c r="G55" s="67" t="s">
        <v>86</v>
      </c>
      <c r="H55" s="67" t="s">
        <v>47</v>
      </c>
      <c r="I55" s="67" t="s">
        <v>114</v>
      </c>
      <c r="J55" s="68" t="s">
        <v>135</v>
      </c>
      <c r="K55" s="65" t="n">
        <v>18</v>
      </c>
      <c r="L55" s="66" t="n">
        <v>10</v>
      </c>
      <c r="M55" s="43" t="n">
        <f aca="false" ca="false" dt2D="false" dtr="false" t="normal">L55*100/K55</f>
        <v>55.5555555555556</v>
      </c>
    </row>
    <row customHeight="true" ht="36.75" outlineLevel="0" r="56">
      <c r="A56" s="34" t="n">
        <f aca="false" ca="false" dt2D="false" dtr="false" t="normal">A55+1</f>
        <v>46</v>
      </c>
      <c r="B56" s="35" t="s">
        <v>45</v>
      </c>
      <c r="C56" s="35" t="s">
        <v>111</v>
      </c>
      <c r="D56" s="35" t="s">
        <v>53</v>
      </c>
      <c r="E56" s="35" t="s">
        <v>136</v>
      </c>
      <c r="F56" s="35" t="s">
        <v>137</v>
      </c>
      <c r="G56" s="35" t="s">
        <v>46</v>
      </c>
      <c r="H56" s="35" t="s">
        <v>47</v>
      </c>
      <c r="I56" s="44" t="s">
        <v>114</v>
      </c>
      <c r="J56" s="55" t="s">
        <v>138</v>
      </c>
      <c r="K56" s="65" t="n">
        <f aca="false" ca="false" dt2D="false" dtr="false" t="normal">K57</f>
        <v>737.5</v>
      </c>
      <c r="L56" s="65" t="n">
        <f aca="false" ca="false" dt2D="false" dtr="false" t="normal">L57</f>
        <v>347.5</v>
      </c>
      <c r="M56" s="43" t="n">
        <f aca="false" ca="false" dt2D="false" dtr="false" t="normal">L56*100/K56</f>
        <v>47.1186440677966</v>
      </c>
    </row>
    <row customHeight="true" ht="51.2000007629395" outlineLevel="0" r="57">
      <c r="A57" s="34" t="n">
        <f aca="false" ca="false" dt2D="false" dtr="false" t="normal">A56+1</f>
        <v>47</v>
      </c>
      <c r="B57" s="35" t="s">
        <v>45</v>
      </c>
      <c r="C57" s="35" t="s">
        <v>111</v>
      </c>
      <c r="D57" s="35" t="s">
        <v>53</v>
      </c>
      <c r="E57" s="35" t="s">
        <v>136</v>
      </c>
      <c r="F57" s="35" t="s">
        <v>137</v>
      </c>
      <c r="G57" s="35" t="s">
        <v>86</v>
      </c>
      <c r="H57" s="35" t="s">
        <v>47</v>
      </c>
      <c r="I57" s="44" t="s">
        <v>114</v>
      </c>
      <c r="J57" s="69" t="s">
        <v>139</v>
      </c>
      <c r="K57" s="65" t="n">
        <f aca="false" ca="false" dt2D="false" dtr="false" t="normal">K58</f>
        <v>737.5</v>
      </c>
      <c r="L57" s="66" t="n">
        <v>347.5</v>
      </c>
      <c r="M57" s="43" t="n">
        <f aca="false" ca="false" dt2D="false" dtr="false" t="normal">L57*100/K57</f>
        <v>47.1186440677966</v>
      </c>
    </row>
    <row customHeight="true" ht="55.9000015258789" outlineLevel="0" r="58">
      <c r="A58" s="34" t="n">
        <f aca="false" ca="false" dt2D="false" dtr="false" t="normal">A57+1</f>
        <v>48</v>
      </c>
      <c r="B58" s="35" t="s">
        <v>100</v>
      </c>
      <c r="C58" s="35" t="s">
        <v>111</v>
      </c>
      <c r="D58" s="35" t="s">
        <v>53</v>
      </c>
      <c r="E58" s="35" t="s">
        <v>136</v>
      </c>
      <c r="F58" s="35" t="s">
        <v>137</v>
      </c>
      <c r="G58" s="35" t="s">
        <v>86</v>
      </c>
      <c r="H58" s="35" t="s">
        <v>47</v>
      </c>
      <c r="I58" s="35" t="s">
        <v>114</v>
      </c>
      <c r="J58" s="69" t="s">
        <v>139</v>
      </c>
      <c r="K58" s="66" t="n">
        <v>737.5</v>
      </c>
      <c r="L58" s="66" t="n">
        <v>347.5</v>
      </c>
      <c r="M58" s="43" t="n">
        <f aca="false" ca="false" dt2D="false" dtr="false" t="normal">L58*100/K58</f>
        <v>47.1186440677966</v>
      </c>
    </row>
    <row customHeight="true" ht="25.1499996185303" outlineLevel="0" r="59">
      <c r="A59" s="34" t="n">
        <f aca="false" ca="false" dt2D="false" dtr="false" t="normal">A58+1</f>
        <v>49</v>
      </c>
      <c r="B59" s="28" t="s">
        <v>45</v>
      </c>
      <c r="C59" s="28" t="s">
        <v>111</v>
      </c>
      <c r="D59" s="70" t="s">
        <v>53</v>
      </c>
      <c r="E59" s="70" t="s">
        <v>98</v>
      </c>
      <c r="F59" s="70" t="s">
        <v>45</v>
      </c>
      <c r="G59" s="70" t="s">
        <v>46</v>
      </c>
      <c r="H59" s="70" t="s">
        <v>47</v>
      </c>
      <c r="I59" s="71" t="s">
        <v>114</v>
      </c>
      <c r="J59" s="29" t="s">
        <v>140</v>
      </c>
      <c r="K59" s="72" t="n">
        <f aca="false" ca="false" dt2D="false" dtr="false" t="normal">K60+K62</f>
        <v>14175.7</v>
      </c>
      <c r="L59" s="72" t="n">
        <f aca="false" ca="false" dt2D="false" dtr="false" t="normal">L60+L63</f>
        <v>5497.9</v>
      </c>
      <c r="M59" s="32" t="n">
        <f aca="false" ca="false" dt2D="false" dtr="false" t="normal">L59*100/K59</f>
        <v>38.7839753945131</v>
      </c>
    </row>
    <row customHeight="true" ht="67.9000015258789" outlineLevel="0" r="60">
      <c r="A60" s="34" t="n">
        <f aca="false" ca="false" dt2D="false" dtr="false" t="normal">A59+1</f>
        <v>50</v>
      </c>
      <c r="B60" s="73" t="s">
        <v>45</v>
      </c>
      <c r="C60" s="73" t="s">
        <v>111</v>
      </c>
      <c r="D60" s="73" t="s">
        <v>53</v>
      </c>
      <c r="E60" s="35" t="s">
        <v>141</v>
      </c>
      <c r="F60" s="35" t="s">
        <v>142</v>
      </c>
      <c r="G60" s="73" t="s">
        <v>46</v>
      </c>
      <c r="H60" s="73" t="s">
        <v>47</v>
      </c>
      <c r="I60" s="74" t="s">
        <v>114</v>
      </c>
      <c r="J60" s="75" t="s">
        <v>143</v>
      </c>
      <c r="K60" s="37" t="n">
        <f aca="false" ca="false" dt2D="false" dtr="false" t="normal">K61</f>
        <v>7917.6</v>
      </c>
      <c r="L60" s="37" t="n">
        <v>4018.9</v>
      </c>
      <c r="M60" s="32" t="n">
        <f aca="false" ca="false" dt2D="false" dtr="false" t="normal">L60*100/K60</f>
        <v>50.759068404567</v>
      </c>
    </row>
    <row customHeight="true" ht="79.3499984741211" outlineLevel="0" r="61">
      <c r="A61" s="34" t="n">
        <f aca="false" ca="false" dt2D="false" dtr="false" t="normal">A60+1</f>
        <v>51</v>
      </c>
      <c r="B61" s="73" t="s">
        <v>100</v>
      </c>
      <c r="C61" s="73" t="s">
        <v>111</v>
      </c>
      <c r="D61" s="73" t="s">
        <v>53</v>
      </c>
      <c r="E61" s="73" t="s">
        <v>141</v>
      </c>
      <c r="F61" s="73" t="s">
        <v>142</v>
      </c>
      <c r="G61" s="73" t="s">
        <v>86</v>
      </c>
      <c r="H61" s="76" t="s">
        <v>47</v>
      </c>
      <c r="I61" s="73" t="s">
        <v>114</v>
      </c>
      <c r="J61" s="50" t="s">
        <v>144</v>
      </c>
      <c r="K61" s="77" t="n">
        <v>7917.6</v>
      </c>
      <c r="L61" s="77" t="n">
        <v>4018.9</v>
      </c>
      <c r="M61" s="32" t="n">
        <f aca="false" ca="false" dt2D="false" dtr="false" t="normal">L61*100/K61</f>
        <v>50.759068404567</v>
      </c>
    </row>
    <row customHeight="true" ht="35.8499984741211" outlineLevel="0" r="62">
      <c r="A62" s="34" t="n">
        <v>52</v>
      </c>
      <c r="B62" s="73" t="s">
        <v>45</v>
      </c>
      <c r="C62" s="73" t="s">
        <v>111</v>
      </c>
      <c r="D62" s="73" t="s">
        <v>53</v>
      </c>
      <c r="E62" s="73" t="s">
        <v>145</v>
      </c>
      <c r="F62" s="73" t="s">
        <v>122</v>
      </c>
      <c r="G62" s="73" t="s">
        <v>46</v>
      </c>
      <c r="H62" s="73" t="s">
        <v>47</v>
      </c>
      <c r="I62" s="73" t="s">
        <v>114</v>
      </c>
      <c r="J62" s="78" t="s">
        <v>146</v>
      </c>
      <c r="K62" s="66" t="n">
        <f aca="false" ca="false" dt2D="false" dtr="false" t="normal">K63</f>
        <v>6258.1</v>
      </c>
      <c r="L62" s="66" t="n">
        <f aca="false" ca="false" dt2D="false" dtr="false" t="normal">L63</f>
        <v>1479</v>
      </c>
      <c r="M62" s="43" t="n">
        <f aca="false" ca="false" dt2D="false" dtr="false" t="normal">L62*100/K62</f>
        <v>23.6333711509883</v>
      </c>
      <c r="O62" s="79" t="n"/>
    </row>
    <row customHeight="true" ht="32.8499984741211" outlineLevel="0" r="63">
      <c r="A63" s="34" t="n">
        <f aca="false" ca="false" dt2D="false" dtr="false" t="normal">A62+1</f>
        <v>53</v>
      </c>
      <c r="B63" s="73" t="s">
        <v>100</v>
      </c>
      <c r="C63" s="73" t="s">
        <v>111</v>
      </c>
      <c r="D63" s="73" t="s">
        <v>53</v>
      </c>
      <c r="E63" s="73" t="s">
        <v>145</v>
      </c>
      <c r="F63" s="73" t="s">
        <v>122</v>
      </c>
      <c r="G63" s="73" t="s">
        <v>86</v>
      </c>
      <c r="H63" s="73" t="s">
        <v>47</v>
      </c>
      <c r="I63" s="73" t="s">
        <v>114</v>
      </c>
      <c r="J63" s="80" t="s">
        <v>147</v>
      </c>
      <c r="K63" s="66" t="n">
        <f aca="false" ca="false" dt2D="false" dtr="false" t="normal">K64+K66+K71+K65+K67+K68+K69+K70</f>
        <v>6258.1</v>
      </c>
      <c r="L63" s="66" t="n">
        <f aca="false" ca="false" dt2D="false" dtr="false" t="normal">L64+L65+L66+L67+L69+L71</f>
        <v>1479</v>
      </c>
      <c r="M63" s="43" t="n">
        <f aca="false" ca="false" dt2D="false" dtr="false" t="normal">L63*100/K63</f>
        <v>23.6333711509883</v>
      </c>
    </row>
    <row customHeight="true" ht="90.9499969482422" outlineLevel="0" r="64">
      <c r="A64" s="34" t="n">
        <v>54</v>
      </c>
      <c r="B64" s="73" t="s">
        <v>100</v>
      </c>
      <c r="C64" s="73" t="s">
        <v>111</v>
      </c>
      <c r="D64" s="73" t="s">
        <v>53</v>
      </c>
      <c r="E64" s="73" t="s">
        <v>145</v>
      </c>
      <c r="F64" s="73" t="s">
        <v>122</v>
      </c>
      <c r="G64" s="73" t="s">
        <v>86</v>
      </c>
      <c r="H64" s="73" t="s">
        <v>148</v>
      </c>
      <c r="I64" s="73" t="s">
        <v>114</v>
      </c>
      <c r="J64" s="80" t="s">
        <v>149</v>
      </c>
      <c r="K64" s="66" t="n">
        <v>1204.1</v>
      </c>
      <c r="L64" s="66" t="n">
        <v>802.8</v>
      </c>
      <c r="M64" s="43" t="n">
        <f aca="false" ca="false" dt2D="false" dtr="false" t="normal">L64*100/K64</f>
        <v>66.6722033053733</v>
      </c>
    </row>
    <row customHeight="true" ht="82.5" outlineLevel="0" r="65">
      <c r="A65" s="34" t="n">
        <v>55</v>
      </c>
      <c r="B65" s="35" t="s">
        <v>100</v>
      </c>
      <c r="C65" s="35" t="s">
        <v>111</v>
      </c>
      <c r="D65" s="35" t="s">
        <v>53</v>
      </c>
      <c r="E65" s="35" t="s">
        <v>145</v>
      </c>
      <c r="F65" s="35" t="s">
        <v>122</v>
      </c>
      <c r="G65" s="35" t="s">
        <v>86</v>
      </c>
      <c r="H65" s="35" t="s">
        <v>150</v>
      </c>
      <c r="I65" s="35" t="s">
        <v>114</v>
      </c>
      <c r="J65" s="40" t="s">
        <v>151</v>
      </c>
      <c r="K65" s="66" t="n">
        <v>457.8</v>
      </c>
      <c r="L65" s="66" t="n">
        <v>228.9</v>
      </c>
      <c r="M65" s="43" t="n">
        <f aca="false" ca="false" dt2D="false" dtr="false" t="normal">L65*100/K65</f>
        <v>50</v>
      </c>
    </row>
    <row customHeight="true" ht="47.25" outlineLevel="0" r="66">
      <c r="A66" s="34" t="n">
        <v>56</v>
      </c>
      <c r="B66" s="35" t="s">
        <v>100</v>
      </c>
      <c r="C66" s="35" t="s">
        <v>111</v>
      </c>
      <c r="D66" s="35" t="s">
        <v>53</v>
      </c>
      <c r="E66" s="35" t="s">
        <v>145</v>
      </c>
      <c r="F66" s="35" t="s">
        <v>122</v>
      </c>
      <c r="G66" s="35" t="s">
        <v>86</v>
      </c>
      <c r="H66" s="35" t="s">
        <v>152</v>
      </c>
      <c r="I66" s="35" t="s">
        <v>114</v>
      </c>
      <c r="J66" s="80" t="s">
        <v>153</v>
      </c>
      <c r="K66" s="66" t="n">
        <v>435.5</v>
      </c>
      <c r="L66" s="66" t="n">
        <v>435.5</v>
      </c>
      <c r="M66" s="81" t="n">
        <f aca="false" ca="false" dt2D="false" dtr="false" t="normal">L66*100/K66</f>
        <v>100</v>
      </c>
    </row>
    <row customHeight="true" ht="69.4000015258789" outlineLevel="0" r="67">
      <c r="A67" s="34" t="n">
        <v>57</v>
      </c>
      <c r="B67" s="35" t="s">
        <v>100</v>
      </c>
      <c r="C67" s="35" t="s">
        <v>111</v>
      </c>
      <c r="D67" s="35" t="s">
        <v>53</v>
      </c>
      <c r="E67" s="35" t="s">
        <v>145</v>
      </c>
      <c r="F67" s="35" t="s">
        <v>122</v>
      </c>
      <c r="G67" s="35" t="s">
        <v>86</v>
      </c>
      <c r="H67" s="35" t="s">
        <v>154</v>
      </c>
      <c r="I67" s="35" t="s">
        <v>114</v>
      </c>
      <c r="J67" s="40" t="s">
        <v>155</v>
      </c>
      <c r="K67" s="66" t="n">
        <v>11.8</v>
      </c>
      <c r="L67" s="66" t="n">
        <v>11.8</v>
      </c>
      <c r="M67" s="43" t="n">
        <f aca="false" ca="false" dt2D="false" dtr="false" t="normal">L67*100/K67</f>
        <v>100</v>
      </c>
    </row>
    <row customHeight="true" ht="57" outlineLevel="0" r="68">
      <c r="A68" s="34" t="n">
        <v>58</v>
      </c>
      <c r="B68" s="35" t="s">
        <v>100</v>
      </c>
      <c r="C68" s="35" t="s">
        <v>111</v>
      </c>
      <c r="D68" s="35" t="s">
        <v>53</v>
      </c>
      <c r="E68" s="35" t="s">
        <v>145</v>
      </c>
      <c r="F68" s="35" t="s">
        <v>122</v>
      </c>
      <c r="G68" s="35" t="s">
        <v>86</v>
      </c>
      <c r="H68" s="35" t="s">
        <v>156</v>
      </c>
      <c r="I68" s="35" t="s">
        <v>114</v>
      </c>
      <c r="J68" s="40" t="s">
        <v>157</v>
      </c>
      <c r="K68" s="66" t="n">
        <v>1999.2</v>
      </c>
      <c r="L68" s="66" t="n">
        <v>0</v>
      </c>
      <c r="M68" s="43" t="n">
        <f aca="false" ca="false" dt2D="false" dtr="false" t="normal">L68*100/K68</f>
        <v>0</v>
      </c>
    </row>
    <row customHeight="true" ht="88.9000015258789" outlineLevel="0" r="69">
      <c r="A69" s="34" t="n">
        <v>59</v>
      </c>
      <c r="B69" s="35" t="s">
        <v>100</v>
      </c>
      <c r="C69" s="35" t="s">
        <v>111</v>
      </c>
      <c r="D69" s="35" t="s">
        <v>53</v>
      </c>
      <c r="E69" s="35" t="s">
        <v>145</v>
      </c>
      <c r="F69" s="35" t="s">
        <v>122</v>
      </c>
      <c r="G69" s="35" t="s">
        <v>86</v>
      </c>
      <c r="H69" s="35" t="s">
        <v>158</v>
      </c>
      <c r="I69" s="35" t="s">
        <v>114</v>
      </c>
      <c r="J69" s="40" t="s">
        <v>159</v>
      </c>
      <c r="K69" s="66" t="n">
        <v>128</v>
      </c>
      <c r="L69" s="66" t="n">
        <v>0</v>
      </c>
      <c r="M69" s="43" t="n">
        <f aca="false" ca="false" dt2D="false" dtr="false" t="normal">L69*100/K69</f>
        <v>0</v>
      </c>
      <c r="N69" s="82" t="n"/>
    </row>
    <row customHeight="true" ht="104.25" outlineLevel="0" r="70">
      <c r="A70" s="34" t="n">
        <v>60</v>
      </c>
      <c r="B70" s="35" t="s">
        <v>100</v>
      </c>
      <c r="C70" s="35" t="s">
        <v>111</v>
      </c>
      <c r="D70" s="35" t="s">
        <v>53</v>
      </c>
      <c r="E70" s="35" t="s">
        <v>145</v>
      </c>
      <c r="F70" s="35" t="s">
        <v>122</v>
      </c>
      <c r="G70" s="35" t="s">
        <v>86</v>
      </c>
      <c r="H70" s="35" t="s">
        <v>160</v>
      </c>
      <c r="I70" s="35" t="s">
        <v>114</v>
      </c>
      <c r="J70" s="40" t="s">
        <v>161</v>
      </c>
      <c r="K70" s="66" t="n">
        <v>400</v>
      </c>
      <c r="L70" s="66" t="n">
        <v>0</v>
      </c>
      <c r="M70" s="43" t="n">
        <f aca="false" ca="false" dt2D="false" dtr="false" t="normal">L70*100/K70</f>
        <v>0</v>
      </c>
    </row>
    <row customHeight="true" ht="121.5" outlineLevel="0" r="71">
      <c r="A71" s="34" t="n">
        <v>61</v>
      </c>
      <c r="B71" s="35" t="s">
        <v>100</v>
      </c>
      <c r="C71" s="35" t="s">
        <v>111</v>
      </c>
      <c r="D71" s="35" t="s">
        <v>53</v>
      </c>
      <c r="E71" s="35" t="s">
        <v>145</v>
      </c>
      <c r="F71" s="35" t="s">
        <v>122</v>
      </c>
      <c r="G71" s="35" t="s">
        <v>86</v>
      </c>
      <c r="H71" s="35" t="s">
        <v>162</v>
      </c>
      <c r="I71" s="35" t="s">
        <v>114</v>
      </c>
      <c r="J71" s="40" t="s">
        <v>163</v>
      </c>
      <c r="K71" s="66" t="n">
        <v>1621.7</v>
      </c>
      <c r="L71" s="66" t="n">
        <v>0</v>
      </c>
      <c r="M71" s="43" t="n">
        <f aca="false" ca="false" dt2D="false" dtr="false" t="normal">L71*100/K71</f>
        <v>0</v>
      </c>
    </row>
    <row customHeight="true" ht="27" outlineLevel="0" r="72">
      <c r="A72" s="83" t="s">
        <v>164</v>
      </c>
      <c r="B72" s="83" t="n"/>
      <c r="C72" s="83" t="n"/>
      <c r="D72" s="83" t="n"/>
      <c r="E72" s="83" t="n"/>
      <c r="F72" s="83" t="n"/>
      <c r="G72" s="83" t="n"/>
      <c r="H72" s="84" t="n"/>
      <c r="I72" s="85" t="n"/>
      <c r="J72" s="86" t="n"/>
      <c r="K72" s="30" t="n">
        <f aca="false" ca="false" dt2D="false" dtr="false" t="normal">K11+K44+K47+K53+K59</f>
        <v>96586.3</v>
      </c>
      <c r="L72" s="31" t="n">
        <f aca="false" ca="false" dt2D="false" dtr="false" t="normal">L11+L4+L47+L53+L59+L44</f>
        <v>37975.034</v>
      </c>
      <c r="M72" s="32" t="n">
        <f aca="false" ca="false" dt2D="false" dtr="false" t="normal">L72*100/K72</f>
        <v>39.3172054421797</v>
      </c>
    </row>
    <row customHeight="true" ht="40.1500015258789" outlineLevel="0" r="73">
      <c r="B73" s="0" t="n"/>
      <c r="C73" s="0" t="n"/>
      <c r="D73" s="0" t="n"/>
      <c r="E73" s="0" t="n"/>
      <c r="F73" s="0" t="n"/>
      <c r="G73" s="0" t="n"/>
      <c r="H73" s="0" t="n"/>
      <c r="I73" s="0" t="n"/>
      <c r="J73" s="0" t="n"/>
    </row>
    <row customHeight="true" ht="49.5" outlineLevel="0" r="74">
      <c r="B74" s="0" t="n"/>
      <c r="C74" s="0" t="n"/>
      <c r="D74" s="0" t="n"/>
      <c r="E74" s="0" t="n"/>
      <c r="F74" s="0" t="n"/>
      <c r="G74" s="0" t="n"/>
      <c r="H74" s="0" t="n"/>
      <c r="I74" s="0" t="n"/>
      <c r="J74" s="0" t="n"/>
    </row>
    <row customHeight="true" ht="52.1500015258789" outlineLevel="0" r="75">
      <c r="B75" s="0" t="n"/>
      <c r="C75" s="0" t="n"/>
      <c r="D75" s="0" t="n"/>
      <c r="E75" s="0" t="n"/>
      <c r="F75" s="0" t="n"/>
      <c r="G75" s="0" t="n"/>
      <c r="H75" s="0" t="n"/>
      <c r="I75" s="0" t="n"/>
      <c r="J75" s="0" t="n"/>
    </row>
    <row customHeight="true" ht="18.75" outlineLevel="0" r="76">
      <c r="B76" s="0" t="n"/>
      <c r="C76" s="0" t="n"/>
      <c r="D76" s="0" t="n"/>
      <c r="E76" s="0" t="n"/>
      <c r="F76" s="0" t="n"/>
      <c r="G76" s="0" t="n"/>
      <c r="H76" s="0" t="n"/>
      <c r="I76" s="0" t="n"/>
      <c r="J76" s="0" t="n"/>
    </row>
    <row customHeight="true" ht="77.25" outlineLevel="0" r="77">
      <c r="B77" s="0" t="n"/>
      <c r="C77" s="0" t="n"/>
      <c r="D77" s="0" t="n"/>
      <c r="E77" s="0" t="n"/>
      <c r="F77" s="0" t="n"/>
      <c r="G77" s="0" t="n"/>
      <c r="H77" s="0" t="n"/>
      <c r="I77" s="0" t="n"/>
      <c r="J77" s="0" t="n"/>
    </row>
    <row customHeight="true" ht="130.5" outlineLevel="0" r="78">
      <c r="B78" s="0" t="n"/>
      <c r="C78" s="0" t="n"/>
      <c r="D78" s="0" t="n"/>
      <c r="E78" s="0" t="n"/>
      <c r="F78" s="0" t="n"/>
      <c r="G78" s="0" t="n"/>
      <c r="H78" s="0" t="n"/>
      <c r="I78" s="0" t="n"/>
      <c r="J78" s="0" t="n"/>
    </row>
    <row customHeight="true" hidden="true" ht="13.5" outlineLevel="0" r="79">
      <c r="B79" s="0" t="n"/>
      <c r="C79" s="0" t="n"/>
      <c r="D79" s="0" t="n"/>
      <c r="E79" s="0" t="n"/>
      <c r="F79" s="0" t="n"/>
      <c r="G79" s="0" t="n"/>
      <c r="H79" s="0" t="n"/>
      <c r="I79" s="0" t="n"/>
      <c r="J79" s="0" t="n"/>
    </row>
    <row customHeight="true" ht="23.8500003814697" outlineLevel="0" r="80">
      <c r="B80" s="0" t="n"/>
      <c r="C80" s="0" t="n"/>
      <c r="D80" s="0" t="n"/>
      <c r="E80" s="0" t="n"/>
      <c r="F80" s="0" t="n"/>
      <c r="G80" s="0" t="n"/>
      <c r="H80" s="0" t="n"/>
      <c r="I80" s="0" t="n"/>
      <c r="J80" s="0" t="n"/>
    </row>
    <row customHeight="true" ht="25.5" outlineLevel="0" r="81">
      <c r="B81" s="0" t="n"/>
      <c r="C81" s="0" t="n"/>
      <c r="D81" s="0" t="n"/>
      <c r="E81" s="0" t="n"/>
      <c r="F81" s="0" t="n"/>
      <c r="G81" s="0" t="n"/>
      <c r="H81" s="0" t="n"/>
      <c r="I81" s="0" t="n"/>
      <c r="J81" s="0" t="n"/>
    </row>
    <row customHeight="true" ht="84.75" outlineLevel="0" r="82">
      <c r="B82" s="0" t="n"/>
      <c r="C82" s="0" t="n"/>
      <c r="D82" s="0" t="n"/>
      <c r="E82" s="0" t="n"/>
      <c r="F82" s="0" t="n"/>
      <c r="G82" s="0" t="n"/>
      <c r="H82" s="0" t="n"/>
      <c r="I82" s="0" t="n"/>
      <c r="J82" s="0" t="n"/>
    </row>
    <row customHeight="true" ht="57" outlineLevel="0" r="83">
      <c r="B83" s="0" t="n"/>
      <c r="C83" s="0" t="n"/>
      <c r="D83" s="0" t="n"/>
      <c r="E83" s="0" t="n"/>
      <c r="F83" s="0" t="n"/>
      <c r="G83" s="0" t="n"/>
      <c r="H83" s="0" t="n"/>
      <c r="I83" s="0" t="n"/>
      <c r="J83" s="0" t="n"/>
    </row>
    <row customHeight="true" ht="158.25" outlineLevel="0" r="84">
      <c r="B84" s="0" t="n"/>
      <c r="C84" s="0" t="n"/>
      <c r="D84" s="0" t="n"/>
      <c r="E84" s="0" t="n"/>
      <c r="F84" s="0" t="n"/>
      <c r="G84" s="0" t="n"/>
      <c r="H84" s="0" t="n"/>
      <c r="I84" s="0" t="n"/>
      <c r="J84" s="0" t="n"/>
    </row>
    <row customHeight="true" hidden="true" ht="19.5" outlineLevel="0" r="85">
      <c r="B85" s="0" t="n"/>
      <c r="C85" s="0" t="n"/>
      <c r="D85" s="0" t="n"/>
      <c r="E85" s="0" t="n"/>
      <c r="F85" s="0" t="n"/>
      <c r="G85" s="0" t="n"/>
      <c r="H85" s="0" t="n"/>
      <c r="I85" s="0" t="n"/>
      <c r="J85" s="0" t="n"/>
    </row>
  </sheetData>
  <mergeCells count="10">
    <mergeCell ref="J8:J9"/>
    <mergeCell ref="B8:I8"/>
    <mergeCell ref="K2:M2"/>
    <mergeCell ref="A5:M5"/>
    <mergeCell ref="K1:M1"/>
    <mergeCell ref="K3:M3"/>
    <mergeCell ref="M8:M9"/>
    <mergeCell ref="L8:L9"/>
    <mergeCell ref="A8:A9"/>
    <mergeCell ref="K8:K9"/>
  </mergeCells>
  <pageMargins bottom="0.787402033805847" footer="0.511805534362793" header="0.511805534362793" left="0.787402033805847" right="0.393701016902924" top="0.787402033805847"/>
  <pageSetup fitToHeight="1" fitToWidth="1" orientation="portrait" paperHeight="297.1798mm" paperSize="9" paperWidth="210.0438mm" scale="73"/>
</worksheet>
</file>

<file path=xl/worksheets/sheet3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H35"/>
  <sheetViews>
    <sheetView showZeros="true" workbookViewId="0"/>
  </sheetViews>
  <sheetFormatPr baseColWidth="8" customHeight="false" defaultColWidth="9.00000016916618" defaultRowHeight="12.75" zeroHeight="false"/>
  <cols>
    <col customWidth="true" max="1" min="1" outlineLevel="0" width="5.14062497092456"/>
    <col customWidth="true" max="2" min="2" outlineLevel="0" width="46.2851556506495"/>
    <col customWidth="true" max="3" min="3" outlineLevel="0" width="10.2851563273142"/>
    <col customWidth="true" max="4" min="4" outlineLevel="0" width="10.1406248017584"/>
    <col customWidth="true" max="6" min="5" outlineLevel="0" width="10.425781467405"/>
  </cols>
  <sheetData>
    <row ht="15" outlineLevel="0" r="1">
      <c r="A1" s="87" t="n"/>
      <c r="B1" s="87" t="n"/>
      <c r="C1" s="87" t="n"/>
      <c r="D1" s="88" t="n"/>
      <c r="E1" s="88" t="s"/>
      <c r="F1" s="88" t="s"/>
    </row>
    <row customHeight="true" ht="38.25" outlineLevel="0" r="2">
      <c r="A2" s="87" t="n"/>
      <c r="B2" s="87" t="n"/>
      <c r="C2" s="87" t="n"/>
      <c r="D2" s="89" t="s">
        <v>165</v>
      </c>
      <c r="E2" s="89" t="s"/>
      <c r="F2" s="89" t="s"/>
    </row>
    <row ht="15" outlineLevel="0" r="3">
      <c r="A3" s="87" t="n"/>
      <c r="B3" s="87" t="n"/>
      <c r="C3" s="87" t="n"/>
      <c r="D3" s="88" t="n"/>
      <c r="E3" s="88" t="s"/>
      <c r="F3" s="88" t="s"/>
    </row>
    <row ht="15" outlineLevel="0" r="4">
      <c r="A4" s="87" t="n"/>
      <c r="B4" s="87" t="n"/>
      <c r="C4" s="87" t="n"/>
      <c r="D4" s="87" t="n"/>
      <c r="E4" s="90" t="n"/>
      <c r="F4" s="90" t="n"/>
    </row>
    <row ht="15" outlineLevel="0" r="5">
      <c r="A5" s="87" t="n"/>
      <c r="B5" s="87" t="n"/>
      <c r="C5" s="87" t="n"/>
      <c r="D5" s="87" t="n"/>
      <c r="E5" s="90" t="n"/>
      <c r="F5" s="90" t="n"/>
    </row>
    <row customHeight="true" ht="33.75" outlineLevel="0" r="6">
      <c r="A6" s="91" t="n"/>
      <c r="B6" s="92" t="s">
        <v>166</v>
      </c>
      <c r="C6" s="92" t="s"/>
      <c r="D6" s="92" t="s"/>
      <c r="E6" s="92" t="s"/>
      <c r="F6" s="92" t="s"/>
    </row>
    <row outlineLevel="0" r="7">
      <c r="A7" s="91" t="n"/>
      <c r="B7" s="92" t="n"/>
      <c r="C7" s="92" t="n"/>
      <c r="D7" s="92" t="n"/>
      <c r="E7" s="92" t="n"/>
      <c r="F7" s="93" t="s">
        <v>167</v>
      </c>
    </row>
    <row customHeight="true" ht="19.5" outlineLevel="0" r="8">
      <c r="A8" s="94" t="s">
        <v>168</v>
      </c>
      <c r="B8" s="94" t="s">
        <v>169</v>
      </c>
      <c r="C8" s="94" t="s">
        <v>170</v>
      </c>
      <c r="D8" s="94" t="s">
        <v>171</v>
      </c>
      <c r="E8" s="94" t="s">
        <v>7</v>
      </c>
      <c r="F8" s="94" t="s">
        <v>35</v>
      </c>
    </row>
    <row customHeight="true" ht="22.5" outlineLevel="0" r="9">
      <c r="A9" s="95" t="s"/>
      <c r="B9" s="95" t="s"/>
      <c r="C9" s="95" t="s"/>
      <c r="D9" s="95" t="s"/>
      <c r="E9" s="95" t="s"/>
      <c r="F9" s="95" t="s"/>
    </row>
    <row outlineLevel="0" r="10">
      <c r="A10" s="96" t="s">
        <v>44</v>
      </c>
      <c r="B10" s="96" t="s">
        <v>111</v>
      </c>
      <c r="C10" s="96" t="s">
        <v>52</v>
      </c>
      <c r="D10" s="96" t="s">
        <v>172</v>
      </c>
      <c r="E10" s="96" t="s">
        <v>173</v>
      </c>
      <c r="F10" s="96" t="s">
        <v>174</v>
      </c>
    </row>
    <row customHeight="true" ht="19.5" outlineLevel="0" r="11">
      <c r="A11" s="97" t="n">
        <v>1</v>
      </c>
      <c r="B11" s="47" t="s">
        <v>175</v>
      </c>
      <c r="C11" s="98" t="s">
        <v>176</v>
      </c>
      <c r="D11" s="99" t="n">
        <f aca="false" ca="false" dt2D="false" dtr="false" t="normal">D12+D13+D14+D15</f>
        <v>11969.1</v>
      </c>
      <c r="E11" s="99" t="n">
        <f aca="false" ca="false" dt2D="false" dtr="false" t="normal">E12+E13+E14+E15</f>
        <v>6460.3</v>
      </c>
      <c r="F11" s="99" t="n">
        <f aca="false" ca="false" dt2D="false" dtr="false" t="normal">E11*100/D11</f>
        <v>53.9748184909475</v>
      </c>
    </row>
    <row customHeight="true" ht="38.25" outlineLevel="0" r="12">
      <c r="A12" s="100" t="n">
        <f aca="false" ca="false" dt2D="false" dtr="false" t="normal">A11+1</f>
        <v>2</v>
      </c>
      <c r="B12" s="101" t="s">
        <v>177</v>
      </c>
      <c r="C12" s="102" t="s">
        <v>178</v>
      </c>
      <c r="D12" s="103" t="n">
        <v>1328.6</v>
      </c>
      <c r="E12" s="103" t="n">
        <v>582</v>
      </c>
      <c r="F12" s="99" t="n">
        <f aca="false" ca="false" dt2D="false" dtr="false" t="normal">E12*100/D12</f>
        <v>43.8055095589342</v>
      </c>
    </row>
    <row customHeight="true" ht="51.75" outlineLevel="0" r="13">
      <c r="A13" s="100" t="n">
        <v>3</v>
      </c>
      <c r="B13" s="101" t="s">
        <v>179</v>
      </c>
      <c r="C13" s="102" t="s">
        <v>180</v>
      </c>
      <c r="D13" s="103" t="n">
        <v>9337.8</v>
      </c>
      <c r="E13" s="103" t="n">
        <v>5339.3</v>
      </c>
      <c r="F13" s="99" t="n">
        <f aca="false" ca="false" dt2D="false" dtr="false" t="normal">E13*100/D13</f>
        <v>57.1794212769603</v>
      </c>
    </row>
    <row customHeight="true" ht="16.5" outlineLevel="0" r="14">
      <c r="A14" s="100" t="n">
        <v>4</v>
      </c>
      <c r="B14" s="101" t="s">
        <v>181</v>
      </c>
      <c r="C14" s="102" t="s">
        <v>182</v>
      </c>
      <c r="D14" s="103" t="n">
        <v>20</v>
      </c>
      <c r="E14" s="103" t="n">
        <v>0</v>
      </c>
      <c r="F14" s="99" t="n">
        <f aca="false" ca="false" dt2D="false" dtr="false" t="normal">E14*100/D14</f>
        <v>0</v>
      </c>
    </row>
    <row customHeight="true" ht="15" outlineLevel="0" r="15">
      <c r="A15" s="100" t="n">
        <v>5</v>
      </c>
      <c r="B15" s="101" t="s">
        <v>183</v>
      </c>
      <c r="C15" s="102" t="s">
        <v>184</v>
      </c>
      <c r="D15" s="103" t="n">
        <v>1282.7</v>
      </c>
      <c r="E15" s="103" t="n">
        <v>539</v>
      </c>
      <c r="F15" s="99" t="n">
        <f aca="false" ca="false" dt2D="false" dtr="false" t="normal">E15*100/D15</f>
        <v>42.0207375068215</v>
      </c>
    </row>
    <row outlineLevel="0" r="16">
      <c r="A16" s="100" t="n">
        <v>6</v>
      </c>
      <c r="B16" s="47" t="s">
        <v>185</v>
      </c>
      <c r="C16" s="98" t="s">
        <v>186</v>
      </c>
      <c r="D16" s="99" t="n">
        <f aca="false" ca="false" dt2D="false" dtr="false" t="normal">D17</f>
        <v>737.5</v>
      </c>
      <c r="E16" s="99" t="n">
        <f aca="false" ca="false" dt2D="false" dtr="false" t="normal">E17</f>
        <v>248.2</v>
      </c>
      <c r="F16" s="99" t="n">
        <f aca="false" ca="false" dt2D="false" dtr="false" t="normal">E16*100/D16</f>
        <v>33.6542372881356</v>
      </c>
    </row>
    <row outlineLevel="0" r="17">
      <c r="A17" s="100" t="n">
        <v>7</v>
      </c>
      <c r="B17" s="101" t="s">
        <v>187</v>
      </c>
      <c r="C17" s="102" t="s">
        <v>188</v>
      </c>
      <c r="D17" s="103" t="n">
        <v>737.5</v>
      </c>
      <c r="E17" s="103" t="n">
        <v>248.2</v>
      </c>
      <c r="F17" s="99" t="n">
        <f aca="false" ca="false" dt2D="false" dtr="false" t="normal">E17*100/D17</f>
        <v>33.6542372881356</v>
      </c>
    </row>
    <row ht="25.5" outlineLevel="0" r="18">
      <c r="A18" s="100" t="n">
        <v>8</v>
      </c>
      <c r="B18" s="104" t="s">
        <v>189</v>
      </c>
      <c r="C18" s="98" t="s">
        <v>190</v>
      </c>
      <c r="D18" s="99" t="n">
        <f aca="false" ca="false" dt2D="false" dtr="false" t="normal">D19+D20</f>
        <v>494.5</v>
      </c>
      <c r="E18" s="99" t="n">
        <f aca="false" ca="false" dt2D="false" dtr="false" t="normal">E19+E20</f>
        <v>429.4</v>
      </c>
      <c r="F18" s="99" t="n">
        <f aca="false" ca="false" dt2D="false" dtr="false" t="normal">E18*100/D18</f>
        <v>86.835187057634</v>
      </c>
    </row>
    <row customHeight="true" hidden="false" ht="17.9999389648438" outlineLevel="0" r="19">
      <c r="A19" s="100" t="n">
        <v>9</v>
      </c>
      <c r="B19" s="101" t="s">
        <v>191</v>
      </c>
      <c r="C19" s="102" t="s">
        <v>192</v>
      </c>
      <c r="D19" s="103" t="n">
        <v>491.5</v>
      </c>
      <c r="E19" s="103" t="n">
        <v>426.4</v>
      </c>
      <c r="F19" s="99" t="n">
        <f aca="false" ca="false" dt2D="false" dtr="false" t="normal">E19*100/D19</f>
        <v>86.7548321464903</v>
      </c>
    </row>
    <row customHeight="true" ht="14.25" outlineLevel="0" r="20">
      <c r="A20" s="100" t="n">
        <v>10</v>
      </c>
      <c r="B20" s="101" t="s">
        <v>193</v>
      </c>
      <c r="C20" s="102" t="s">
        <v>194</v>
      </c>
      <c r="D20" s="103" t="n">
        <v>3</v>
      </c>
      <c r="E20" s="103" t="n">
        <v>3</v>
      </c>
      <c r="F20" s="99" t="n">
        <f aca="false" ca="false" dt2D="false" dtr="false" t="normal">E20*100/D20</f>
        <v>100</v>
      </c>
    </row>
    <row outlineLevel="0" r="21">
      <c r="A21" s="100" t="n">
        <v>11</v>
      </c>
      <c r="B21" s="47" t="s">
        <v>195</v>
      </c>
      <c r="C21" s="98" t="s">
        <v>196</v>
      </c>
      <c r="D21" s="105" t="n">
        <f aca="false" ca="false" dt2D="false" dtr="false" t="normal">D22</f>
        <v>7045.2</v>
      </c>
      <c r="E21" s="99" t="n">
        <f aca="false" ca="false" dt2D="false" dtr="false" t="normal">E22</f>
        <v>1237.8</v>
      </c>
      <c r="F21" s="99" t="n">
        <f aca="false" ca="false" dt2D="false" dtr="false" t="normal">E21*100/D21</f>
        <v>17.5694089592914</v>
      </c>
    </row>
    <row outlineLevel="0" r="22">
      <c r="A22" s="100" t="n">
        <v>12</v>
      </c>
      <c r="B22" s="101" t="s">
        <v>197</v>
      </c>
      <c r="C22" s="102" t="s">
        <v>198</v>
      </c>
      <c r="D22" s="106" t="n">
        <v>7045.2</v>
      </c>
      <c r="E22" s="103" t="n">
        <v>1237.8</v>
      </c>
      <c r="F22" s="99" t="n">
        <f aca="false" ca="false" dt2D="false" dtr="false" t="normal">E22*100/D22</f>
        <v>17.5694089592914</v>
      </c>
    </row>
    <row outlineLevel="0" r="23">
      <c r="A23" s="100" t="n">
        <v>13</v>
      </c>
      <c r="B23" s="47" t="s">
        <v>199</v>
      </c>
      <c r="C23" s="98" t="s">
        <v>200</v>
      </c>
      <c r="D23" s="99" t="n">
        <f aca="false" ca="false" dt2D="false" dtr="false" t="normal">D24</f>
        <v>67112.8</v>
      </c>
      <c r="E23" s="99" t="n">
        <f aca="false" ca="false" dt2D="false" dtr="false" t="normal">E24</f>
        <v>21544.5</v>
      </c>
      <c r="F23" s="99" t="n">
        <f aca="false" ca="false" dt2D="false" dtr="false" t="normal">E23*100/D23</f>
        <v>32.1019239250933</v>
      </c>
    </row>
    <row outlineLevel="0" r="24">
      <c r="A24" s="100" t="n">
        <v>14</v>
      </c>
      <c r="B24" s="101" t="s">
        <v>201</v>
      </c>
      <c r="C24" s="102" t="s">
        <v>202</v>
      </c>
      <c r="D24" s="103" t="n">
        <v>67112.8</v>
      </c>
      <c r="E24" s="103" t="n">
        <v>21544.5</v>
      </c>
      <c r="F24" s="99" t="n">
        <f aca="false" ca="false" dt2D="false" dtr="false" t="normal">E24*100/D24</f>
        <v>32.1019239250933</v>
      </c>
    </row>
    <row outlineLevel="0" r="25">
      <c r="A25" s="100" t="n">
        <v>15</v>
      </c>
      <c r="B25" s="104" t="s">
        <v>203</v>
      </c>
      <c r="C25" s="98" t="s">
        <v>204</v>
      </c>
      <c r="D25" s="105" t="n">
        <f aca="false" ca="false" dt2D="false" dtr="false" t="normal">D26</f>
        <v>8457.7</v>
      </c>
      <c r="E25" s="99" t="n">
        <f aca="false" ca="false" dt2D="false" dtr="false" t="normal">E26</f>
        <v>4767</v>
      </c>
      <c r="F25" s="99" t="n">
        <f aca="false" ca="false" dt2D="false" dtr="false" t="normal">E25*100/D25</f>
        <v>56.3628409614907</v>
      </c>
    </row>
    <row outlineLevel="0" r="26">
      <c r="A26" s="100" t="n">
        <v>16</v>
      </c>
      <c r="B26" s="101" t="s">
        <v>205</v>
      </c>
      <c r="C26" s="102" t="s">
        <v>206</v>
      </c>
      <c r="D26" s="107" t="n">
        <v>8457.7</v>
      </c>
      <c r="E26" s="103" t="n">
        <v>4767</v>
      </c>
      <c r="F26" s="99" t="n">
        <f aca="false" ca="false" dt2D="false" dtr="false" t="normal">E26*100/D26</f>
        <v>56.3628409614907</v>
      </c>
    </row>
    <row outlineLevel="0" r="27">
      <c r="A27" s="100" t="n">
        <v>17</v>
      </c>
      <c r="B27" s="47" t="s">
        <v>207</v>
      </c>
      <c r="C27" s="98" t="s">
        <v>208</v>
      </c>
      <c r="D27" s="99" t="n">
        <f aca="false" ca="false" dt2D="false" dtr="false" t="normal">D28+D29</f>
        <v>823</v>
      </c>
      <c r="E27" s="99" t="n">
        <f aca="false" ca="false" dt2D="false" dtr="false" t="normal">E28+E29</f>
        <v>425.1</v>
      </c>
      <c r="F27" s="99" t="n">
        <f aca="false" ca="false" dt2D="false" dtr="false" t="normal">E27*100/D27</f>
        <v>51.6524908869988</v>
      </c>
    </row>
    <row outlineLevel="0" r="28">
      <c r="A28" s="100" t="n">
        <v>18</v>
      </c>
      <c r="B28" s="101" t="s">
        <v>209</v>
      </c>
      <c r="C28" s="102" t="s">
        <v>210</v>
      </c>
      <c r="D28" s="103" t="n">
        <v>771</v>
      </c>
      <c r="E28" s="103" t="n">
        <v>385.5</v>
      </c>
      <c r="F28" s="99" t="n">
        <f aca="false" ca="false" dt2D="false" dtr="false" t="normal">E28*100/D28</f>
        <v>50</v>
      </c>
    </row>
    <row outlineLevel="0" r="29">
      <c r="A29" s="100" t="n">
        <v>19</v>
      </c>
      <c r="B29" s="101" t="s">
        <v>211</v>
      </c>
      <c r="C29" s="102" t="s">
        <v>212</v>
      </c>
      <c r="D29" s="103" t="n">
        <v>52</v>
      </c>
      <c r="E29" s="103" t="n">
        <v>39.6</v>
      </c>
      <c r="F29" s="99" t="n">
        <f aca="false" ca="false" dt2D="false" dtr="false" t="normal">E29*100/D29</f>
        <v>76.1538461538462</v>
      </c>
    </row>
    <row ht="14.25" outlineLevel="0" r="30">
      <c r="A30" s="100" t="n">
        <v>20</v>
      </c>
      <c r="B30" s="108" t="s">
        <v>213</v>
      </c>
      <c r="C30" s="109" t="n">
        <v>1000</v>
      </c>
      <c r="D30" s="110" t="n">
        <v>268.8</v>
      </c>
      <c r="E30" s="99" t="n">
        <v>112</v>
      </c>
      <c r="F30" s="99" t="n">
        <f aca="false" ca="false" dt2D="false" dtr="false" t="normal">E30*100/D30</f>
        <v>41.6666666666667</v>
      </c>
    </row>
    <row ht="14.25" outlineLevel="0" r="31">
      <c r="A31" s="100" t="n">
        <v>21</v>
      </c>
      <c r="B31" s="111" t="s">
        <v>214</v>
      </c>
      <c r="C31" s="109" t="n">
        <v>1001</v>
      </c>
      <c r="D31" s="112" t="n">
        <v>268.8</v>
      </c>
      <c r="E31" s="103" t="n">
        <v>112</v>
      </c>
      <c r="F31" s="99" t="n">
        <f aca="false" ca="false" dt2D="false" dtr="false" t="normal">E31*100/D31</f>
        <v>41.6666666666667</v>
      </c>
    </row>
    <row ht="38.25" outlineLevel="0" r="32">
      <c r="A32" s="100" t="n">
        <v>22</v>
      </c>
      <c r="B32" s="113" t="s">
        <v>215</v>
      </c>
      <c r="C32" s="114" t="n">
        <v>1001</v>
      </c>
      <c r="D32" s="112" t="n">
        <v>268.8</v>
      </c>
      <c r="E32" s="103" t="n">
        <v>112</v>
      </c>
      <c r="F32" s="99" t="n">
        <f aca="false" ca="false" dt2D="false" dtr="false" t="normal">E32*100/D32</f>
        <v>41.6666666666667</v>
      </c>
    </row>
    <row outlineLevel="0" r="33">
      <c r="A33" s="100" t="n">
        <v>23</v>
      </c>
      <c r="B33" s="115" t="s">
        <v>216</v>
      </c>
      <c r="C33" s="116" t="n">
        <v>1001</v>
      </c>
      <c r="D33" s="112" t="n">
        <v>268.8</v>
      </c>
      <c r="E33" s="103" t="n">
        <v>112</v>
      </c>
      <c r="F33" s="99" t="n">
        <f aca="false" ca="false" dt2D="false" dtr="false" t="normal">E33*100/D33</f>
        <v>41.6666666666667</v>
      </c>
    </row>
    <row customHeight="true" ht="22.5" outlineLevel="0" r="34">
      <c r="A34" s="100" t="n">
        <v>24</v>
      </c>
      <c r="B34" s="115" t="s">
        <v>217</v>
      </c>
      <c r="C34" s="114" t="n">
        <v>1001</v>
      </c>
      <c r="D34" s="117" t="n">
        <v>268.8</v>
      </c>
      <c r="E34" s="103" t="n">
        <v>112</v>
      </c>
      <c r="F34" s="99" t="n">
        <f aca="false" ca="false" dt2D="false" dtr="false" t="normal">E34*100/D34</f>
        <v>41.6666666666667</v>
      </c>
    </row>
    <row ht="15.75" outlineLevel="0" r="35">
      <c r="A35" s="100" t="n">
        <v>25</v>
      </c>
      <c r="B35" s="118" t="s">
        <v>218</v>
      </c>
      <c r="C35" s="119" t="n"/>
      <c r="D35" s="120" t="n">
        <f aca="false" ca="false" dt2D="false" dtr="false" t="normal">D11+D16+D18+D21+D25+D27+D30+D23</f>
        <v>96908.6</v>
      </c>
      <c r="E35" s="120" t="n">
        <f aca="false" ca="false" dt2D="false" dtr="false" t="normal">E11+E16+E18+E21+E23+E25+E27+E30</f>
        <v>35224.3</v>
      </c>
      <c r="F35" s="99" t="n">
        <f aca="false" ca="false" dt2D="false" dtr="false" t="normal">E35*100/D35</f>
        <v>36.3479608620907</v>
      </c>
    </row>
  </sheetData>
  <mergeCells count="10">
    <mergeCell ref="D1:F1"/>
    <mergeCell ref="D2:F2"/>
    <mergeCell ref="D3:F3"/>
    <mergeCell ref="B6:F6"/>
    <mergeCell ref="A8:A9"/>
    <mergeCell ref="B8:B9"/>
    <mergeCell ref="C8:C9"/>
    <mergeCell ref="D8:D9"/>
    <mergeCell ref="E8:E9"/>
    <mergeCell ref="F8:F9"/>
  </mergeCell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xl/worksheets/sheet4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AF201"/>
  <sheetViews>
    <sheetView showZeros="true" workbookViewId="0"/>
  </sheetViews>
  <sheetFormatPr baseColWidth="8" customHeight="false" defaultColWidth="8.71093779471921" defaultRowHeight="12.75" zeroHeight="false"/>
  <cols>
    <col customWidth="true" max="1" min="1" outlineLevel="0" style="91" width="3.57031248546228"/>
    <col customWidth="true" hidden="false" max="2" min="2" outlineLevel="0" style="91" width="45.3875544778542"/>
    <col customWidth="true" max="3" min="3" outlineLevel="0" style="91" width="6.99999983083382"/>
    <col customWidth="true" max="4" min="4" outlineLevel="0" style="91" width="9.71093728722066"/>
    <col customWidth="true" max="5" min="5" outlineLevel="0" style="91" width="10.425781467405"/>
    <col customWidth="true" max="6" min="6" outlineLevel="0" style="91" width="9.28515615814805"/>
    <col customWidth="true" max="7" min="7" outlineLevel="0" style="91" width="10.7109374563868"/>
    <col customWidth="true" max="8" min="8" outlineLevel="0" style="91" width="10.425781467405"/>
    <col customWidth="true" max="9" min="9" outlineLevel="0" style="91" width="10.7109374563868"/>
    <col customWidth="true" max="32" min="10" outlineLevel="0" style="91" width="15.4257809599064"/>
    <col customWidth="true" max="16384" min="33" outlineLevel="0" style="91" width="8.71093779471921"/>
  </cols>
  <sheetData>
    <row outlineLevel="0" r="1">
      <c r="D1" s="88" t="n"/>
      <c r="E1" s="88" t="s"/>
      <c r="F1" s="88" t="s"/>
      <c r="G1" s="88" t="s"/>
    </row>
    <row outlineLevel="0" r="2">
      <c r="E2" s="0" t="n"/>
      <c r="F2" s="121" t="n"/>
      <c r="G2" s="122" t="s">
        <v>219</v>
      </c>
      <c r="H2" s="122" t="s"/>
      <c r="I2" s="122" t="s"/>
    </row>
    <row outlineLevel="0" r="3">
      <c r="E3" s="121" t="n"/>
      <c r="F3" s="121" t="n"/>
      <c r="G3" s="121" t="n"/>
      <c r="H3" s="121" t="n"/>
      <c r="I3" s="121" t="n"/>
    </row>
    <row outlineLevel="0" r="4">
      <c r="E4" s="121" t="n"/>
      <c r="F4" s="121" t="n"/>
      <c r="G4" s="121" t="n"/>
      <c r="H4" s="121" t="n"/>
      <c r="I4" s="121" t="n"/>
    </row>
    <row ht="14.25" outlineLevel="0" r="7">
      <c r="B7" s="123" t="s">
        <v>220</v>
      </c>
      <c r="C7" s="123" t="s"/>
      <c r="D7" s="123" t="s"/>
      <c r="E7" s="123" t="s"/>
      <c r="F7" s="123" t="s"/>
      <c r="G7" s="123" t="s"/>
    </row>
    <row customHeight="true" ht="15.75" outlineLevel="0" r="8">
      <c r="A8" s="88" t="n"/>
      <c r="B8" s="88" t="n"/>
      <c r="C8" s="88" t="n"/>
      <c r="D8" s="124" t="n"/>
      <c r="E8" s="124" t="n"/>
      <c r="F8" s="124" t="n"/>
      <c r="G8" s="124" t="n"/>
    </row>
    <row customHeight="true" ht="13.5" outlineLevel="0" r="9">
      <c r="A9" s="88" t="n"/>
      <c r="B9" s="88" t="n"/>
      <c r="C9" s="88" t="n"/>
      <c r="G9" s="91" t="n"/>
      <c r="H9" s="125" t="s">
        <v>167</v>
      </c>
      <c r="I9" s="125" t="s"/>
    </row>
    <row customHeight="true" ht="12.75" outlineLevel="0" r="10">
      <c r="A10" s="126" t="n"/>
      <c r="D10" s="127" t="n"/>
      <c r="E10" s="127" t="n"/>
      <c r="F10" s="127" t="n"/>
      <c r="G10" s="125" t="n"/>
      <c r="H10" s="128" t="n"/>
      <c r="I10" s="89" t="n"/>
    </row>
    <row customHeight="true" ht="51.75" outlineLevel="0" r="11">
      <c r="A11" s="21" t="s">
        <v>31</v>
      </c>
      <c r="B11" s="94" t="s">
        <v>221</v>
      </c>
      <c r="C11" s="94" t="s">
        <v>222</v>
      </c>
      <c r="D11" s="94" t="s">
        <v>170</v>
      </c>
      <c r="E11" s="94" t="s">
        <v>223</v>
      </c>
      <c r="F11" s="94" t="s">
        <v>224</v>
      </c>
      <c r="G11" s="129" t="s">
        <v>225</v>
      </c>
      <c r="H11" s="130" t="s">
        <v>7</v>
      </c>
      <c r="I11" s="131" t="s">
        <v>35</v>
      </c>
    </row>
    <row outlineLevel="0" r="12">
      <c r="A12" s="102" t="n"/>
      <c r="B12" s="94" t="s">
        <v>44</v>
      </c>
      <c r="C12" s="21" t="n">
        <v>2</v>
      </c>
      <c r="D12" s="94" t="s">
        <v>52</v>
      </c>
      <c r="E12" s="94" t="s">
        <v>172</v>
      </c>
      <c r="F12" s="94" t="s">
        <v>173</v>
      </c>
      <c r="G12" s="94" t="s">
        <v>174</v>
      </c>
      <c r="H12" s="96" t="s">
        <v>226</v>
      </c>
      <c r="I12" s="96" t="s">
        <v>227</v>
      </c>
    </row>
    <row customHeight="true" ht="25.5" outlineLevel="0" r="13">
      <c r="A13" s="132" t="s">
        <v>228</v>
      </c>
      <c r="B13" s="133" t="s"/>
      <c r="C13" s="134" t="s"/>
      <c r="D13" s="94" t="n"/>
      <c r="E13" s="94" t="n"/>
      <c r="F13" s="94" t="n"/>
      <c r="G13" s="94" t="n"/>
      <c r="H13" s="135" t="n"/>
      <c r="I13" s="136" t="n"/>
    </row>
    <row outlineLevel="0" r="14">
      <c r="A14" s="102" t="s">
        <v>44</v>
      </c>
      <c r="B14" s="137" t="s">
        <v>229</v>
      </c>
      <c r="C14" s="47" t="n">
        <v>807</v>
      </c>
      <c r="D14" s="98" t="s">
        <v>176</v>
      </c>
      <c r="E14" s="98" t="n"/>
      <c r="F14" s="98" t="n"/>
      <c r="G14" s="138" t="n">
        <f aca="false" ca="false" dt2D="false" dtr="false" t="normal">G15+G27+G60+G66</f>
        <v>11969.1</v>
      </c>
      <c r="H14" s="135" t="n">
        <f aca="false" ca="false" dt2D="false" dtr="false" t="normal">H15+H27+H60+H66</f>
        <v>6460.3</v>
      </c>
      <c r="I14" s="136" t="n">
        <f aca="false" ca="false" dt2D="false" dtr="false" t="normal">H14*100/G14</f>
        <v>53.9748184909475</v>
      </c>
    </row>
    <row ht="38.25" outlineLevel="0" r="15">
      <c r="A15" s="102" t="s">
        <v>111</v>
      </c>
      <c r="B15" s="139" t="s">
        <v>230</v>
      </c>
      <c r="C15" s="62" t="n">
        <v>807</v>
      </c>
      <c r="D15" s="102" t="s">
        <v>178</v>
      </c>
      <c r="E15" s="102" t="n"/>
      <c r="F15" s="102" t="n"/>
      <c r="G15" s="140" t="n">
        <f aca="false" ca="false" dt2D="false" dtr="false" t="normal">G16+G24+G21</f>
        <v>1328.6</v>
      </c>
      <c r="H15" s="141" t="n">
        <f aca="false" ca="false" dt2D="false" dtr="false" t="normal">H16</f>
        <v>582</v>
      </c>
      <c r="I15" s="136" t="n">
        <f aca="false" ca="false" dt2D="false" dtr="false" t="normal">H15*100/G15</f>
        <v>43.8055095589342</v>
      </c>
    </row>
    <row ht="25.5" outlineLevel="0" r="16">
      <c r="A16" s="102" t="s">
        <v>52</v>
      </c>
      <c r="B16" s="139" t="s">
        <v>231</v>
      </c>
      <c r="C16" s="62" t="n">
        <v>807</v>
      </c>
      <c r="D16" s="102" t="s">
        <v>178</v>
      </c>
      <c r="E16" s="102" t="s">
        <v>232</v>
      </c>
      <c r="F16" s="102" t="n"/>
      <c r="G16" s="140" t="n">
        <f aca="false" ca="false" dt2D="false" dtr="false" t="normal">G17</f>
        <v>1160.1</v>
      </c>
      <c r="H16" s="141" t="n">
        <f aca="false" ca="false" dt2D="false" dtr="false" t="normal">H17</f>
        <v>582</v>
      </c>
      <c r="I16" s="136" t="n">
        <f aca="false" ca="false" dt2D="false" dtr="false" t="normal">H16*100/G16</f>
        <v>50.1680889578485</v>
      </c>
    </row>
    <row ht="25.5" outlineLevel="0" r="17">
      <c r="A17" s="102" t="s">
        <v>172</v>
      </c>
      <c r="B17" s="139" t="s">
        <v>233</v>
      </c>
      <c r="C17" s="62" t="n">
        <v>807</v>
      </c>
      <c r="D17" s="102" t="s">
        <v>178</v>
      </c>
      <c r="E17" s="102" t="s">
        <v>234</v>
      </c>
      <c r="F17" s="102" t="n"/>
      <c r="G17" s="140" t="n">
        <f aca="false" ca="false" dt2D="false" dtr="false" t="normal">G18</f>
        <v>1160.1</v>
      </c>
      <c r="H17" s="141" t="n">
        <f aca="false" ca="false" dt2D="false" dtr="false" t="normal">H18+H24+H21</f>
        <v>582</v>
      </c>
      <c r="I17" s="136" t="n">
        <f aca="false" ca="false" dt2D="false" dtr="false" t="normal">H17*100/G17</f>
        <v>50.1680889578485</v>
      </c>
    </row>
    <row ht="38.25" outlineLevel="0" r="18">
      <c r="A18" s="102" t="s">
        <v>173</v>
      </c>
      <c r="B18" s="139" t="s">
        <v>235</v>
      </c>
      <c r="C18" s="62" t="n">
        <v>807</v>
      </c>
      <c r="D18" s="102" t="s">
        <v>178</v>
      </c>
      <c r="E18" s="102" t="s">
        <v>236</v>
      </c>
      <c r="F18" s="102" t="n"/>
      <c r="G18" s="140" t="n">
        <f aca="false" ca="false" dt2D="false" dtr="false" t="normal">G19</f>
        <v>1160.1</v>
      </c>
      <c r="H18" s="141" t="n">
        <f aca="false" ca="false" dt2D="false" dtr="false" t="normal">H19</f>
        <v>524.1</v>
      </c>
      <c r="I18" s="136" t="n">
        <f aca="false" ca="false" dt2D="false" dtr="false" t="normal">H18*100/G18</f>
        <v>45.1771399017326</v>
      </c>
    </row>
    <row ht="63.75" outlineLevel="0" r="19">
      <c r="A19" s="102" t="s">
        <v>174</v>
      </c>
      <c r="B19" s="139" t="s">
        <v>237</v>
      </c>
      <c r="C19" s="62" t="n">
        <v>807</v>
      </c>
      <c r="D19" s="102" t="s">
        <v>178</v>
      </c>
      <c r="E19" s="102" t="s">
        <v>236</v>
      </c>
      <c r="F19" s="102" t="s">
        <v>66</v>
      </c>
      <c r="G19" s="140" t="n">
        <f aca="false" ca="false" dt2D="false" dtr="false" t="normal">G20</f>
        <v>1160.1</v>
      </c>
      <c r="H19" s="141" t="n">
        <f aca="false" ca="false" dt2D="false" dtr="false" t="normal">H20</f>
        <v>524.1</v>
      </c>
      <c r="I19" s="136" t="n">
        <f aca="false" ca="false" dt2D="false" dtr="false" t="normal">H19*100/G19</f>
        <v>45.1771399017326</v>
      </c>
    </row>
    <row ht="25.5" outlineLevel="0" r="20">
      <c r="A20" s="102" t="s">
        <v>238</v>
      </c>
      <c r="B20" s="139" t="s">
        <v>239</v>
      </c>
      <c r="C20" s="62" t="n">
        <v>807</v>
      </c>
      <c r="D20" s="102" t="s">
        <v>178</v>
      </c>
      <c r="E20" s="102" t="s">
        <v>236</v>
      </c>
      <c r="F20" s="102" t="s">
        <v>240</v>
      </c>
      <c r="G20" s="140" t="n">
        <v>1160.1</v>
      </c>
      <c r="H20" s="141" t="n">
        <v>524.1</v>
      </c>
      <c r="I20" s="136" t="n">
        <f aca="false" ca="false" dt2D="false" dtr="false" t="normal">H20*100/G20</f>
        <v>45.1771399017326</v>
      </c>
    </row>
    <row ht="63.75" outlineLevel="0" r="21">
      <c r="A21" s="142" t="n">
        <v>8</v>
      </c>
      <c r="B21" s="143" t="s">
        <v>241</v>
      </c>
      <c r="C21" s="144" t="s">
        <v>100</v>
      </c>
      <c r="D21" s="144" t="s">
        <v>178</v>
      </c>
      <c r="E21" s="144" t="s">
        <v>242</v>
      </c>
      <c r="F21" s="144" t="n"/>
      <c r="G21" s="145" t="n">
        <f aca="false" ca="false" dt2D="false" dtr="false" t="normal">G22</f>
        <v>108.5</v>
      </c>
      <c r="H21" s="141" t="n">
        <v>38.1</v>
      </c>
      <c r="I21" s="136" t="n">
        <f aca="false" ca="false" dt2D="false" dtr="false" t="normal">H21*100/G21</f>
        <v>35.1152073732719</v>
      </c>
    </row>
    <row ht="63.75" outlineLevel="0" r="22">
      <c r="A22" s="142" t="n">
        <v>9</v>
      </c>
      <c r="B22" s="146" t="s">
        <v>243</v>
      </c>
      <c r="C22" s="144" t="s">
        <v>100</v>
      </c>
      <c r="D22" s="144" t="s">
        <v>178</v>
      </c>
      <c r="E22" s="144" t="s">
        <v>242</v>
      </c>
      <c r="F22" s="144" t="s">
        <v>66</v>
      </c>
      <c r="G22" s="145" t="n">
        <f aca="false" ca="false" dt2D="false" dtr="false" t="normal">G23</f>
        <v>108.5</v>
      </c>
      <c r="H22" s="141" t="n">
        <v>38.1</v>
      </c>
      <c r="I22" s="136" t="n">
        <f aca="false" ca="false" dt2D="false" dtr="false" t="normal">H22*100/G22</f>
        <v>35.1152073732719</v>
      </c>
    </row>
    <row customHeight="true" hidden="false" ht="42.7499389648438" outlineLevel="0" r="23">
      <c r="A23" s="142" t="n">
        <v>10</v>
      </c>
      <c r="B23" s="143" t="s">
        <v>244</v>
      </c>
      <c r="C23" s="144" t="s">
        <v>100</v>
      </c>
      <c r="D23" s="144" t="s">
        <v>178</v>
      </c>
      <c r="E23" s="144" t="s">
        <v>242</v>
      </c>
      <c r="F23" s="144" t="s">
        <v>240</v>
      </c>
      <c r="G23" s="145" t="n">
        <v>108.5</v>
      </c>
      <c r="H23" s="141" t="n">
        <v>38.1</v>
      </c>
      <c r="I23" s="136" t="n">
        <f aca="false" ca="false" dt2D="false" dtr="false" t="normal">H23*100/G23</f>
        <v>35.1152073732719</v>
      </c>
    </row>
    <row ht="63.75" outlineLevel="0" r="24">
      <c r="A24" s="102" t="s">
        <v>245</v>
      </c>
      <c r="B24" s="139" t="s">
        <v>246</v>
      </c>
      <c r="C24" s="62" t="n">
        <v>807</v>
      </c>
      <c r="D24" s="147" t="s">
        <v>178</v>
      </c>
      <c r="E24" s="147" t="s">
        <v>247</v>
      </c>
      <c r="F24" s="102" t="n"/>
      <c r="G24" s="140" t="n">
        <v>60</v>
      </c>
      <c r="H24" s="141" t="n">
        <f aca="false" ca="false" dt2D="false" dtr="false" t="normal">H25</f>
        <v>19.8</v>
      </c>
      <c r="I24" s="136" t="n">
        <f aca="false" ca="false" dt2D="false" dtr="false" t="normal">H24*100/G24</f>
        <v>33</v>
      </c>
    </row>
    <row ht="63.75" outlineLevel="0" r="25">
      <c r="A25" s="102" t="s">
        <v>248</v>
      </c>
      <c r="B25" s="139" t="s">
        <v>237</v>
      </c>
      <c r="C25" s="62" t="n">
        <v>807</v>
      </c>
      <c r="D25" s="147" t="s">
        <v>178</v>
      </c>
      <c r="E25" s="147" t="s">
        <v>247</v>
      </c>
      <c r="F25" s="102" t="s">
        <v>66</v>
      </c>
      <c r="G25" s="140" t="n">
        <v>60</v>
      </c>
      <c r="H25" s="141" t="n">
        <f aca="false" ca="false" dt2D="false" dtr="false" t="normal">H26</f>
        <v>19.8</v>
      </c>
      <c r="I25" s="136" t="n">
        <f aca="false" ca="false" dt2D="false" dtr="false" t="normal">H25*100/G25</f>
        <v>33</v>
      </c>
    </row>
    <row ht="25.5" outlineLevel="0" r="26">
      <c r="A26" s="102" t="s">
        <v>249</v>
      </c>
      <c r="B26" s="139" t="s">
        <v>239</v>
      </c>
      <c r="C26" s="62" t="n">
        <v>807</v>
      </c>
      <c r="D26" s="147" t="s">
        <v>178</v>
      </c>
      <c r="E26" s="147" t="s">
        <v>247</v>
      </c>
      <c r="F26" s="102" t="s">
        <v>240</v>
      </c>
      <c r="G26" s="140" t="n">
        <v>60</v>
      </c>
      <c r="H26" s="141" t="n">
        <v>19.8</v>
      </c>
      <c r="I26" s="136" t="n">
        <f aca="false" ca="false" dt2D="false" dtr="false" t="normal">H26*100/G26</f>
        <v>33</v>
      </c>
    </row>
    <row ht="51" outlineLevel="0" r="27">
      <c r="A27" s="102" t="s">
        <v>250</v>
      </c>
      <c r="B27" s="139" t="s">
        <v>179</v>
      </c>
      <c r="C27" s="62" t="n">
        <v>807</v>
      </c>
      <c r="D27" s="102" t="s">
        <v>180</v>
      </c>
      <c r="E27" s="102" t="n"/>
      <c r="F27" s="102" t="n"/>
      <c r="G27" s="140" t="n">
        <f aca="false" ca="false" dt2D="false" dtr="false" t="normal">G28+G33</f>
        <v>9337.8</v>
      </c>
      <c r="H27" s="141" t="n">
        <f aca="false" ca="false" dt2D="false" dtr="false" t="normal">H28+H33</f>
        <v>5339.3</v>
      </c>
      <c r="I27" s="136" t="n">
        <f aca="false" ca="false" dt2D="false" dtr="false" t="normal">H27*100/G27</f>
        <v>57.1794212769603</v>
      </c>
    </row>
    <row customHeight="true" hidden="false" ht="38.2499389648438" outlineLevel="0" r="28">
      <c r="A28" s="102" t="s">
        <v>112</v>
      </c>
      <c r="B28" s="139" t="s">
        <v>251</v>
      </c>
      <c r="C28" s="62" t="n">
        <v>807</v>
      </c>
      <c r="D28" s="102" t="s">
        <v>180</v>
      </c>
      <c r="E28" s="102" t="s">
        <v>252</v>
      </c>
      <c r="F28" s="102" t="n"/>
      <c r="G28" s="140" t="n">
        <f aca="false" ca="false" dt2D="false" dtr="false" t="normal">G29</f>
        <v>120</v>
      </c>
      <c r="H28" s="141" t="n">
        <f aca="false" ca="false" dt2D="false" dtr="false" t="normal">H29</f>
        <v>50</v>
      </c>
      <c r="I28" s="136" t="n">
        <f aca="false" ca="false" dt2D="false" dtr="false" t="normal">H28*100/G28</f>
        <v>41.6666666666667</v>
      </c>
    </row>
    <row ht="25.5" outlineLevel="0" r="29">
      <c r="A29" s="102" t="s">
        <v>104</v>
      </c>
      <c r="B29" s="139" t="s">
        <v>253</v>
      </c>
      <c r="C29" s="62" t="n">
        <v>807</v>
      </c>
      <c r="D29" s="102" t="s">
        <v>180</v>
      </c>
      <c r="E29" s="102" t="s">
        <v>254</v>
      </c>
      <c r="F29" s="102" t="s">
        <v>255</v>
      </c>
      <c r="G29" s="140" t="n">
        <f aca="false" ca="false" dt2D="false" dtr="false" t="normal">G30</f>
        <v>120</v>
      </c>
      <c r="H29" s="141" t="n">
        <f aca="false" ca="false" dt2D="false" dtr="false" t="normal">H30</f>
        <v>50</v>
      </c>
      <c r="I29" s="136" t="n">
        <f aca="false" ca="false" dt2D="false" dtr="false" t="normal">H29*100/G29</f>
        <v>41.6666666666667</v>
      </c>
    </row>
    <row customHeight="true" ht="61.1500015258789" outlineLevel="0" r="30">
      <c r="A30" s="102" t="s">
        <v>256</v>
      </c>
      <c r="B30" s="139" t="s">
        <v>257</v>
      </c>
      <c r="C30" s="62" t="n">
        <v>807</v>
      </c>
      <c r="D30" s="102" t="s">
        <v>180</v>
      </c>
      <c r="E30" s="102" t="s">
        <v>258</v>
      </c>
      <c r="F30" s="102" t="s">
        <v>255</v>
      </c>
      <c r="G30" s="140" t="n">
        <f aca="false" ca="false" dt2D="false" dtr="false" t="normal">G31</f>
        <v>120</v>
      </c>
      <c r="H30" s="141" t="n">
        <f aca="false" ca="false" dt2D="false" dtr="false" t="normal">H31</f>
        <v>50</v>
      </c>
      <c r="I30" s="136" t="n">
        <f aca="false" ca="false" dt2D="false" dtr="false" t="normal">H30*100/G30</f>
        <v>41.6666666666667</v>
      </c>
    </row>
    <row ht="25.5" outlineLevel="0" r="31">
      <c r="A31" s="102" t="s">
        <v>259</v>
      </c>
      <c r="B31" s="139" t="s">
        <v>260</v>
      </c>
      <c r="C31" s="62" t="n">
        <v>807</v>
      </c>
      <c r="D31" s="102" t="s">
        <v>180</v>
      </c>
      <c r="E31" s="102" t="s">
        <v>258</v>
      </c>
      <c r="F31" s="102" t="s">
        <v>261</v>
      </c>
      <c r="G31" s="140" t="n">
        <f aca="false" ca="false" dt2D="false" dtr="false" t="normal">G32</f>
        <v>120</v>
      </c>
      <c r="H31" s="141" t="n">
        <f aca="false" ca="false" dt2D="false" dtr="false" t="normal">H32</f>
        <v>50</v>
      </c>
      <c r="I31" s="136" t="n">
        <f aca="false" ca="false" dt2D="false" dtr="false" t="normal">H31*100/G31</f>
        <v>41.6666666666667</v>
      </c>
    </row>
    <row ht="38.25" outlineLevel="0" r="32">
      <c r="A32" s="102" t="s">
        <v>262</v>
      </c>
      <c r="B32" s="139" t="s">
        <v>263</v>
      </c>
      <c r="C32" s="62" t="n">
        <v>807</v>
      </c>
      <c r="D32" s="102" t="s">
        <v>180</v>
      </c>
      <c r="E32" s="102" t="s">
        <v>258</v>
      </c>
      <c r="F32" s="102" t="s">
        <v>71</v>
      </c>
      <c r="G32" s="140" t="n">
        <v>120</v>
      </c>
      <c r="H32" s="141" t="n">
        <v>50</v>
      </c>
      <c r="I32" s="136" t="n">
        <f aca="false" ca="false" dt2D="false" dtr="false" t="normal">H32*100/G32</f>
        <v>41.6666666666667</v>
      </c>
    </row>
    <row customHeight="true" ht="29.1000003814697" outlineLevel="0" r="33">
      <c r="A33" s="102" t="s">
        <v>264</v>
      </c>
      <c r="B33" s="148" t="s">
        <v>231</v>
      </c>
      <c r="C33" s="62" t="n">
        <v>807</v>
      </c>
      <c r="D33" s="102" t="s">
        <v>180</v>
      </c>
      <c r="E33" s="102" t="s">
        <v>232</v>
      </c>
      <c r="F33" s="102" t="n"/>
      <c r="G33" s="140" t="n">
        <f aca="false" ca="false" dt2D="false" dtr="false" t="normal">G34</f>
        <v>9217.8</v>
      </c>
      <c r="H33" s="141" t="n">
        <f aca="false" ca="false" dt2D="false" dtr="false" t="normal">H34</f>
        <v>5289.3</v>
      </c>
      <c r="I33" s="136" t="n">
        <f aca="false" ca="false" dt2D="false" dtr="false" t="normal">H33*100/G33</f>
        <v>57.3813708260105</v>
      </c>
    </row>
    <row ht="25.5" outlineLevel="0" r="34">
      <c r="A34" s="102" t="s">
        <v>265</v>
      </c>
      <c r="B34" s="139" t="s">
        <v>233</v>
      </c>
      <c r="C34" s="62" t="n">
        <v>807</v>
      </c>
      <c r="D34" s="102" t="s">
        <v>180</v>
      </c>
      <c r="E34" s="102" t="s">
        <v>234</v>
      </c>
      <c r="F34" s="102" t="n"/>
      <c r="G34" s="140" t="n">
        <f aca="false" ca="false" dt2D="false" dtr="false" t="normal">G35+G48+G51+G54+G57+G46+G47</f>
        <v>9217.8</v>
      </c>
      <c r="H34" s="141" t="n">
        <f aca="false" ca="false" dt2D="false" dtr="false" t="normal">H35+H51+H54</f>
        <v>5289.3</v>
      </c>
      <c r="I34" s="136" t="n">
        <f aca="false" ca="false" dt2D="false" dtr="false" t="normal">H34*100/G34</f>
        <v>57.3813708260105</v>
      </c>
    </row>
    <row ht="51" outlineLevel="0" r="35">
      <c r="A35" s="102" t="s">
        <v>266</v>
      </c>
      <c r="B35" s="139" t="s">
        <v>267</v>
      </c>
      <c r="C35" s="62" t="n">
        <v>807</v>
      </c>
      <c r="D35" s="102" t="s">
        <v>180</v>
      </c>
      <c r="E35" s="102" t="s">
        <v>268</v>
      </c>
      <c r="F35" s="102" t="n"/>
      <c r="G35" s="140" t="n">
        <f aca="false" ca="false" dt2D="false" dtr="false" t="normal">G36+G41+G44+G38</f>
        <v>9060.5</v>
      </c>
      <c r="H35" s="141" t="n">
        <f aca="false" ca="false" dt2D="false" dtr="false" t="normal">H36+H41+H44+J35+H38+H46+H47</f>
        <v>5229.6</v>
      </c>
      <c r="I35" s="136" t="n">
        <f aca="false" ca="false" dt2D="false" dtr="false" t="normal">H35*100/G35</f>
        <v>57.7186689476298</v>
      </c>
    </row>
    <row ht="63.75" outlineLevel="0" r="36">
      <c r="A36" s="102" t="s">
        <v>269</v>
      </c>
      <c r="B36" s="139" t="s">
        <v>237</v>
      </c>
      <c r="C36" s="62" t="n">
        <v>807</v>
      </c>
      <c r="D36" s="102" t="s">
        <v>180</v>
      </c>
      <c r="E36" s="102" t="s">
        <v>268</v>
      </c>
      <c r="F36" s="102" t="s">
        <v>66</v>
      </c>
      <c r="G36" s="140" t="n">
        <f aca="false" ca="false" dt2D="false" dtr="false" t="normal">G37</f>
        <v>5362.5</v>
      </c>
      <c r="H36" s="141" t="n">
        <f aca="false" ca="false" dt2D="false" dtr="false" t="normal">H37</f>
        <v>2487.4</v>
      </c>
      <c r="I36" s="136" t="n">
        <f aca="false" ca="false" dt2D="false" dtr="false" t="normal">H36*100/G36</f>
        <v>46.3850815850816</v>
      </c>
    </row>
    <row ht="25.5" outlineLevel="0" r="37">
      <c r="A37" s="102" t="s">
        <v>270</v>
      </c>
      <c r="B37" s="139" t="s">
        <v>239</v>
      </c>
      <c r="C37" s="62" t="n">
        <v>807</v>
      </c>
      <c r="D37" s="102" t="s">
        <v>180</v>
      </c>
      <c r="E37" s="102" t="s">
        <v>268</v>
      </c>
      <c r="F37" s="102" t="s">
        <v>240</v>
      </c>
      <c r="G37" s="140" t="n">
        <v>5362.5</v>
      </c>
      <c r="H37" s="141" t="n">
        <v>2487.4</v>
      </c>
      <c r="I37" s="136" t="n">
        <f aca="false" ca="false" dt2D="false" dtr="false" t="normal">H37*100/G37</f>
        <v>46.3850815850816</v>
      </c>
    </row>
    <row ht="63.75" outlineLevel="0" r="38">
      <c r="A38" s="142" t="n">
        <v>25</v>
      </c>
      <c r="B38" s="143" t="s">
        <v>241</v>
      </c>
      <c r="C38" s="144" t="s">
        <v>100</v>
      </c>
      <c r="D38" s="144" t="s">
        <v>180</v>
      </c>
      <c r="E38" s="144" t="s">
        <v>242</v>
      </c>
      <c r="F38" s="144" t="n"/>
      <c r="G38" s="145" t="n">
        <f aca="false" ca="false" dt2D="false" dtr="false" t="normal">G39</f>
        <v>338.8</v>
      </c>
      <c r="H38" s="141" t="n">
        <v>190.8</v>
      </c>
      <c r="I38" s="136" t="n"/>
    </row>
    <row ht="63.75" outlineLevel="0" r="39">
      <c r="A39" s="142" t="n">
        <v>26</v>
      </c>
      <c r="B39" s="146" t="s">
        <v>243</v>
      </c>
      <c r="C39" s="144" t="s">
        <v>100</v>
      </c>
      <c r="D39" s="144" t="s">
        <v>180</v>
      </c>
      <c r="E39" s="144" t="s">
        <v>242</v>
      </c>
      <c r="F39" s="144" t="s">
        <v>66</v>
      </c>
      <c r="G39" s="145" t="n">
        <f aca="false" ca="false" dt2D="false" dtr="false" t="normal">G40</f>
        <v>338.8</v>
      </c>
      <c r="H39" s="141" t="n">
        <v>190.8</v>
      </c>
      <c r="I39" s="136" t="n"/>
    </row>
    <row customHeight="true" hidden="false" ht="41.7498779296875" outlineLevel="0" r="40">
      <c r="A40" s="142" t="n">
        <v>27</v>
      </c>
      <c r="B40" s="143" t="s">
        <v>244</v>
      </c>
      <c r="C40" s="144" t="s">
        <v>100</v>
      </c>
      <c r="D40" s="144" t="s">
        <v>180</v>
      </c>
      <c r="E40" s="144" t="s">
        <v>242</v>
      </c>
      <c r="F40" s="144" t="s">
        <v>240</v>
      </c>
      <c r="G40" s="145" t="n">
        <v>338.8</v>
      </c>
      <c r="H40" s="141" t="n">
        <v>190.8</v>
      </c>
      <c r="I40" s="136" t="n"/>
    </row>
    <row ht="63.75" outlineLevel="0" r="41">
      <c r="A41" s="102" t="s">
        <v>271</v>
      </c>
      <c r="B41" s="139" t="s">
        <v>246</v>
      </c>
      <c r="C41" s="149" t="n">
        <v>807</v>
      </c>
      <c r="D41" s="147" t="s">
        <v>180</v>
      </c>
      <c r="E41" s="147" t="s">
        <v>247</v>
      </c>
      <c r="F41" s="102" t="n"/>
      <c r="G41" s="140" t="n">
        <v>329.5</v>
      </c>
      <c r="H41" s="141" t="n">
        <f aca="false" ca="false" dt2D="false" dtr="false" t="normal">H42</f>
        <v>136.4</v>
      </c>
      <c r="I41" s="136" t="n">
        <f aca="false" ca="false" dt2D="false" dtr="false" t="normal">H41*100/G41</f>
        <v>41.3960546282246</v>
      </c>
    </row>
    <row customHeight="true" ht="69" outlineLevel="0" r="42">
      <c r="A42" s="102" t="s">
        <v>120</v>
      </c>
      <c r="B42" s="139" t="s">
        <v>237</v>
      </c>
      <c r="C42" s="149" t="n">
        <v>807</v>
      </c>
      <c r="D42" s="147" t="s">
        <v>180</v>
      </c>
      <c r="E42" s="147" t="s">
        <v>247</v>
      </c>
      <c r="F42" s="102" t="s">
        <v>66</v>
      </c>
      <c r="G42" s="140" t="n">
        <v>329.5</v>
      </c>
      <c r="H42" s="141" t="n">
        <f aca="false" ca="false" dt2D="false" dtr="false" t="normal">H43</f>
        <v>136.4</v>
      </c>
      <c r="I42" s="136" t="n">
        <f aca="false" ca="false" dt2D="false" dtr="false" t="normal">H42*100/G42</f>
        <v>41.3960546282246</v>
      </c>
    </row>
    <row ht="25.5" outlineLevel="0" r="43">
      <c r="A43" s="102" t="s">
        <v>132</v>
      </c>
      <c r="B43" s="139" t="s">
        <v>239</v>
      </c>
      <c r="C43" s="62" t="n">
        <v>807</v>
      </c>
      <c r="D43" s="102" t="s">
        <v>180</v>
      </c>
      <c r="E43" s="102" t="s">
        <v>247</v>
      </c>
      <c r="F43" s="102" t="s">
        <v>240</v>
      </c>
      <c r="G43" s="140" t="n">
        <v>329.5</v>
      </c>
      <c r="H43" s="141" t="n">
        <v>136.4</v>
      </c>
      <c r="I43" s="136" t="n">
        <f aca="false" ca="false" dt2D="false" dtr="false" t="normal">H43*100/G43</f>
        <v>41.3960546282246</v>
      </c>
    </row>
    <row ht="25.5" outlineLevel="0" r="44">
      <c r="A44" s="102" t="s">
        <v>272</v>
      </c>
      <c r="B44" s="139" t="s">
        <v>260</v>
      </c>
      <c r="C44" s="62" t="n">
        <v>807</v>
      </c>
      <c r="D44" s="102" t="s">
        <v>180</v>
      </c>
      <c r="E44" s="102" t="s">
        <v>268</v>
      </c>
      <c r="F44" s="102" t="s">
        <v>261</v>
      </c>
      <c r="G44" s="140" t="n">
        <f aca="false" ca="false" dt2D="false" dtr="false" t="normal">G45</f>
        <v>3029.7</v>
      </c>
      <c r="H44" s="141" t="n">
        <f aca="false" ca="false" dt2D="false" dtr="false" t="normal">H45</f>
        <v>2409.7</v>
      </c>
      <c r="I44" s="136" t="n">
        <f aca="false" ca="false" dt2D="false" dtr="false" t="normal">H44*100/G44</f>
        <v>79.5359276496023</v>
      </c>
    </row>
    <row ht="38.25" outlineLevel="0" r="45">
      <c r="A45" s="102" t="s">
        <v>273</v>
      </c>
      <c r="B45" s="139" t="s">
        <v>263</v>
      </c>
      <c r="C45" s="62" t="n">
        <v>807</v>
      </c>
      <c r="D45" s="102" t="s">
        <v>180</v>
      </c>
      <c r="E45" s="102" t="s">
        <v>268</v>
      </c>
      <c r="F45" s="102" t="s">
        <v>71</v>
      </c>
      <c r="G45" s="140" t="n">
        <v>3029.7</v>
      </c>
      <c r="H45" s="141" t="n">
        <v>2409.7</v>
      </c>
      <c r="I45" s="136" t="n">
        <f aca="false" ca="false" dt2D="false" dtr="false" t="normal">H45*100/G45</f>
        <v>79.5359276496023</v>
      </c>
    </row>
    <row customHeight="true" hidden="false" ht="18.251953125" outlineLevel="0" r="46">
      <c r="A46" s="102" t="s">
        <v>274</v>
      </c>
      <c r="B46" s="150" t="s">
        <v>275</v>
      </c>
      <c r="C46" s="62" t="n">
        <v>807</v>
      </c>
      <c r="D46" s="102" t="s">
        <v>180</v>
      </c>
      <c r="E46" s="102" t="s">
        <v>268</v>
      </c>
      <c r="F46" s="102" t="s">
        <v>276</v>
      </c>
      <c r="G46" s="140" t="n">
        <v>0.9</v>
      </c>
      <c r="H46" s="141" t="n">
        <v>0.9</v>
      </c>
      <c r="I46" s="136" t="n">
        <f aca="false" ca="false" dt2D="false" dtr="false" t="normal">H46*100/G46</f>
        <v>100</v>
      </c>
    </row>
    <row customHeight="true" hidden="false" ht="16.5" outlineLevel="0" r="47">
      <c r="A47" s="102" t="s">
        <v>277</v>
      </c>
      <c r="B47" s="139" t="s">
        <v>278</v>
      </c>
      <c r="C47" s="62" t="n">
        <v>807</v>
      </c>
      <c r="D47" s="102" t="s">
        <v>180</v>
      </c>
      <c r="E47" s="102" t="s">
        <v>268</v>
      </c>
      <c r="F47" s="102" t="s">
        <v>279</v>
      </c>
      <c r="G47" s="140" t="n">
        <v>4.4</v>
      </c>
      <c r="H47" s="141" t="n">
        <v>4.4</v>
      </c>
      <c r="I47" s="136" t="n">
        <f aca="false" ca="false" dt2D="false" dtr="false" t="normal">H47*100/G47</f>
        <v>100</v>
      </c>
    </row>
    <row ht="63.75" outlineLevel="0" r="48">
      <c r="A48" s="102" t="s">
        <v>136</v>
      </c>
      <c r="B48" s="151" t="s">
        <v>280</v>
      </c>
      <c r="C48" s="62" t="n">
        <v>807</v>
      </c>
      <c r="D48" s="102" t="s">
        <v>180</v>
      </c>
      <c r="E48" s="102" t="s">
        <v>281</v>
      </c>
      <c r="F48" s="102" t="n"/>
      <c r="G48" s="140" t="n">
        <f aca="false" ca="false" dt2D="false" dtr="false" t="normal">G49</f>
        <v>13</v>
      </c>
      <c r="H48" s="141" t="n">
        <f aca="false" ca="false" dt2D="false" dtr="false" t="normal">H49</f>
        <v>0</v>
      </c>
      <c r="I48" s="136" t="n">
        <f aca="false" ca="false" dt2D="false" dtr="false" t="normal">H48*100/G48</f>
        <v>0</v>
      </c>
    </row>
    <row outlineLevel="0" r="49">
      <c r="A49" s="102" t="s">
        <v>282</v>
      </c>
      <c r="B49" s="101" t="s">
        <v>283</v>
      </c>
      <c r="C49" s="62" t="n">
        <v>807</v>
      </c>
      <c r="D49" s="102" t="s">
        <v>180</v>
      </c>
      <c r="E49" s="102" t="s">
        <v>281</v>
      </c>
      <c r="F49" s="102" t="s">
        <v>284</v>
      </c>
      <c r="G49" s="140" t="n">
        <f aca="false" ca="false" dt2D="false" dtr="false" t="normal">G50</f>
        <v>13</v>
      </c>
      <c r="H49" s="141" t="n">
        <v>0</v>
      </c>
      <c r="I49" s="136" t="n">
        <f aca="false" ca="false" dt2D="false" dtr="false" t="normal">H49*100/G49</f>
        <v>0</v>
      </c>
    </row>
    <row customHeight="true" ht="33.5999984741211" outlineLevel="0" r="50">
      <c r="A50" s="102" t="s">
        <v>285</v>
      </c>
      <c r="B50" s="152" t="s">
        <v>286</v>
      </c>
      <c r="C50" s="62" t="n">
        <v>807</v>
      </c>
      <c r="D50" s="102" t="s">
        <v>180</v>
      </c>
      <c r="E50" s="102" t="s">
        <v>281</v>
      </c>
      <c r="F50" s="102" t="s">
        <v>287</v>
      </c>
      <c r="G50" s="140" t="n">
        <v>13</v>
      </c>
      <c r="H50" s="141" t="n">
        <v>0</v>
      </c>
      <c r="I50" s="136" t="n">
        <f aca="false" ca="false" dt2D="false" dtr="false" t="normal">H50*100/G50</f>
        <v>0</v>
      </c>
    </row>
    <row ht="63.75" outlineLevel="0" r="51">
      <c r="A51" s="102" t="s">
        <v>288</v>
      </c>
      <c r="B51" s="151" t="s">
        <v>289</v>
      </c>
      <c r="C51" s="62" t="n">
        <v>807</v>
      </c>
      <c r="D51" s="102" t="s">
        <v>180</v>
      </c>
      <c r="E51" s="102" t="s">
        <v>290</v>
      </c>
      <c r="F51" s="153" t="n"/>
      <c r="G51" s="140" t="n">
        <f aca="false" ca="false" dt2D="false" dtr="false" t="normal">G52</f>
        <v>119.5</v>
      </c>
      <c r="H51" s="141" t="n">
        <v>59.7</v>
      </c>
      <c r="I51" s="136" t="n">
        <f aca="false" ca="false" dt2D="false" dtr="false" t="normal">H51*100/G51</f>
        <v>49.9581589958159</v>
      </c>
    </row>
    <row customHeight="true" ht="20.25" outlineLevel="0" r="52">
      <c r="A52" s="102" t="s">
        <v>291</v>
      </c>
      <c r="B52" s="101" t="s">
        <v>283</v>
      </c>
      <c r="C52" s="62" t="n">
        <v>807</v>
      </c>
      <c r="D52" s="102" t="s">
        <v>180</v>
      </c>
      <c r="E52" s="102" t="s">
        <v>290</v>
      </c>
      <c r="F52" s="102" t="s">
        <v>284</v>
      </c>
      <c r="G52" s="140" t="n">
        <f aca="false" ca="false" dt2D="false" dtr="false" t="normal">G53</f>
        <v>119.5</v>
      </c>
      <c r="H52" s="141" t="n">
        <v>59.7</v>
      </c>
      <c r="I52" s="136" t="n">
        <f aca="false" ca="false" dt2D="false" dtr="false" t="normal">H52*100/G52</f>
        <v>49.9581589958159</v>
      </c>
    </row>
    <row customHeight="true" ht="20.25" outlineLevel="0" r="53">
      <c r="A53" s="102" t="s">
        <v>141</v>
      </c>
      <c r="B53" s="152" t="s">
        <v>286</v>
      </c>
      <c r="C53" s="62" t="n">
        <v>807</v>
      </c>
      <c r="D53" s="102" t="s">
        <v>180</v>
      </c>
      <c r="E53" s="102" t="s">
        <v>290</v>
      </c>
      <c r="F53" s="102" t="s">
        <v>287</v>
      </c>
      <c r="G53" s="140" t="n">
        <v>119.5</v>
      </c>
      <c r="H53" s="141" t="n">
        <v>59.7</v>
      </c>
      <c r="I53" s="136" t="n">
        <f aca="false" ca="false" dt2D="false" dtr="false" t="normal">H53*100/G53</f>
        <v>49.9581589958159</v>
      </c>
    </row>
    <row customHeight="true" hidden="false" ht="58.9019775390625" outlineLevel="0" r="54">
      <c r="A54" s="102" t="s">
        <v>292</v>
      </c>
      <c r="B54" s="151" t="s">
        <v>289</v>
      </c>
      <c r="C54" s="62" t="n">
        <v>807</v>
      </c>
      <c r="D54" s="102" t="s">
        <v>180</v>
      </c>
      <c r="E54" s="102" t="s">
        <v>242</v>
      </c>
      <c r="F54" s="102" t="n"/>
      <c r="G54" s="140" t="n">
        <v>10.5</v>
      </c>
      <c r="H54" s="141" t="n">
        <v>0</v>
      </c>
      <c r="I54" s="136" t="n">
        <f aca="false" ca="false" dt2D="false" dtr="false" t="normal">H54*100/G54</f>
        <v>0</v>
      </c>
    </row>
    <row customHeight="true" ht="20.25" outlineLevel="0" r="55">
      <c r="A55" s="102" t="s">
        <v>293</v>
      </c>
      <c r="B55" s="101" t="s">
        <v>283</v>
      </c>
      <c r="C55" s="62" t="n">
        <v>807</v>
      </c>
      <c r="D55" s="102" t="s">
        <v>180</v>
      </c>
      <c r="E55" s="102" t="s">
        <v>242</v>
      </c>
      <c r="F55" s="102" t="s">
        <v>284</v>
      </c>
      <c r="G55" s="140" t="n">
        <v>10.5</v>
      </c>
      <c r="H55" s="141" t="n">
        <v>0</v>
      </c>
      <c r="I55" s="136" t="n">
        <f aca="false" ca="false" dt2D="false" dtr="false" t="normal">H55*100/G55</f>
        <v>0</v>
      </c>
    </row>
    <row customHeight="true" ht="20.25" outlineLevel="0" r="56">
      <c r="A56" s="102" t="s">
        <v>294</v>
      </c>
      <c r="B56" s="152" t="s">
        <v>286</v>
      </c>
      <c r="C56" s="62" t="n">
        <v>807</v>
      </c>
      <c r="D56" s="102" t="s">
        <v>180</v>
      </c>
      <c r="E56" s="102" t="s">
        <v>242</v>
      </c>
      <c r="F56" s="102" t="s">
        <v>287</v>
      </c>
      <c r="G56" s="140" t="n">
        <v>10.5</v>
      </c>
      <c r="H56" s="141" t="n">
        <v>0</v>
      </c>
      <c r="I56" s="136" t="n">
        <f aca="false" ca="false" dt2D="false" dtr="false" t="normal">H56*100/G56</f>
        <v>0</v>
      </c>
    </row>
    <row customHeight="true" ht="24.2000007629395" outlineLevel="0" r="57">
      <c r="A57" s="102" t="s">
        <v>295</v>
      </c>
      <c r="B57" s="151" t="s">
        <v>289</v>
      </c>
      <c r="C57" s="62" t="n">
        <v>807</v>
      </c>
      <c r="D57" s="102" t="s">
        <v>180</v>
      </c>
      <c r="E57" s="102" t="s">
        <v>247</v>
      </c>
      <c r="F57" s="102" t="n"/>
      <c r="G57" s="140" t="n">
        <v>9</v>
      </c>
      <c r="H57" s="141" t="n">
        <v>0</v>
      </c>
      <c r="I57" s="136" t="n">
        <f aca="false" ca="false" dt2D="false" dtr="false" t="normal">H57*100/G57</f>
        <v>0</v>
      </c>
    </row>
    <row customHeight="true" ht="24.2000007629395" outlineLevel="0" r="58">
      <c r="A58" s="102" t="s">
        <v>296</v>
      </c>
      <c r="B58" s="101" t="s">
        <v>283</v>
      </c>
      <c r="C58" s="62" t="n">
        <v>807</v>
      </c>
      <c r="D58" s="102" t="s">
        <v>180</v>
      </c>
      <c r="E58" s="102" t="s">
        <v>247</v>
      </c>
      <c r="F58" s="102" t="s">
        <v>284</v>
      </c>
      <c r="G58" s="140" t="n">
        <v>9</v>
      </c>
      <c r="H58" s="141" t="n">
        <v>0</v>
      </c>
      <c r="I58" s="136" t="n">
        <f aca="false" ca="false" dt2D="false" dtr="false" t="normal">H58*100/G58</f>
        <v>0</v>
      </c>
    </row>
    <row customHeight="true" ht="24.2000007629395" outlineLevel="0" r="59">
      <c r="A59" s="102" t="s">
        <v>297</v>
      </c>
      <c r="B59" s="154" t="s">
        <v>286</v>
      </c>
      <c r="C59" s="62" t="n">
        <v>807</v>
      </c>
      <c r="D59" s="102" t="s">
        <v>180</v>
      </c>
      <c r="E59" s="102" t="s">
        <v>247</v>
      </c>
      <c r="F59" s="102" t="s">
        <v>287</v>
      </c>
      <c r="G59" s="140" t="n">
        <v>9</v>
      </c>
      <c r="H59" s="141" t="n">
        <v>0</v>
      </c>
      <c r="I59" s="136" t="n">
        <f aca="false" ca="false" dt2D="false" dtr="false" t="normal">H59*100/G59</f>
        <v>0</v>
      </c>
    </row>
    <row customHeight="true" ht="24.2000007629395" outlineLevel="0" r="60">
      <c r="A60" s="102" t="s">
        <v>298</v>
      </c>
      <c r="B60" s="137" t="s">
        <v>181</v>
      </c>
      <c r="C60" s="62" t="n">
        <v>807</v>
      </c>
      <c r="D60" s="102" t="s">
        <v>182</v>
      </c>
      <c r="E60" s="102" t="n"/>
      <c r="F60" s="102" t="n"/>
      <c r="G60" s="155" t="n">
        <f aca="false" ca="false" dt2D="false" dtr="false" t="normal">G61</f>
        <v>20</v>
      </c>
      <c r="H60" s="141" t="n">
        <f aca="false" ca="false" dt2D="false" dtr="false" t="normal">H61</f>
        <v>0</v>
      </c>
      <c r="I60" s="136" t="n">
        <f aca="false" ca="false" dt2D="false" dtr="false" t="normal">H60*100/G60</f>
        <v>0</v>
      </c>
    </row>
    <row customHeight="true" ht="20.25" outlineLevel="0" r="61">
      <c r="A61" s="102" t="s">
        <v>299</v>
      </c>
      <c r="B61" s="139" t="s">
        <v>231</v>
      </c>
      <c r="C61" s="62" t="n">
        <v>807</v>
      </c>
      <c r="D61" s="102" t="s">
        <v>182</v>
      </c>
      <c r="E61" s="102" t="s">
        <v>232</v>
      </c>
      <c r="F61" s="102" t="n"/>
      <c r="G61" s="140" t="n">
        <f aca="false" ca="false" dt2D="false" dtr="false" t="normal">G62</f>
        <v>20</v>
      </c>
      <c r="H61" s="141" t="n">
        <f aca="false" ca="false" dt2D="false" dtr="false" t="normal">H62</f>
        <v>0</v>
      </c>
      <c r="I61" s="136" t="n">
        <f aca="false" ca="false" dt2D="false" dtr="false" t="normal">H61*100/G61</f>
        <v>0</v>
      </c>
    </row>
    <row customHeight="true" ht="20.25" outlineLevel="0" r="62">
      <c r="A62" s="102" t="s">
        <v>145</v>
      </c>
      <c r="B62" s="139" t="s">
        <v>233</v>
      </c>
      <c r="C62" s="62" t="n">
        <v>807</v>
      </c>
      <c r="D62" s="102" t="s">
        <v>182</v>
      </c>
      <c r="E62" s="102" t="s">
        <v>234</v>
      </c>
      <c r="F62" s="102" t="n"/>
      <c r="G62" s="140" t="n">
        <f aca="false" ca="false" dt2D="false" dtr="false" t="normal">G63</f>
        <v>20</v>
      </c>
      <c r="H62" s="141" t="n">
        <v>0</v>
      </c>
      <c r="I62" s="136" t="n">
        <f aca="false" ca="false" dt2D="false" dtr="false" t="normal">H62*100/G62</f>
        <v>0</v>
      </c>
    </row>
    <row customHeight="true" ht="43.5" outlineLevel="0" r="63">
      <c r="A63" s="102" t="s">
        <v>300</v>
      </c>
      <c r="B63" s="148" t="s">
        <v>301</v>
      </c>
      <c r="C63" s="62" t="n">
        <v>807</v>
      </c>
      <c r="D63" s="102" t="s">
        <v>182</v>
      </c>
      <c r="E63" s="102" t="s">
        <v>302</v>
      </c>
      <c r="F63" s="102" t="n"/>
      <c r="G63" s="140" t="n">
        <f aca="false" ca="false" dt2D="false" dtr="false" t="normal">G64</f>
        <v>20</v>
      </c>
      <c r="H63" s="141" t="n">
        <v>0</v>
      </c>
      <c r="I63" s="136" t="n">
        <f aca="false" ca="false" dt2D="false" dtr="false" t="normal">H63*100/G63</f>
        <v>0</v>
      </c>
    </row>
    <row customHeight="true" ht="19.1499996185303" outlineLevel="0" r="64">
      <c r="A64" s="102" t="s">
        <v>303</v>
      </c>
      <c r="B64" s="139" t="s">
        <v>304</v>
      </c>
      <c r="C64" s="62" t="n">
        <v>807</v>
      </c>
      <c r="D64" s="102" t="s">
        <v>182</v>
      </c>
      <c r="E64" s="102" t="s">
        <v>302</v>
      </c>
      <c r="F64" s="102" t="s">
        <v>305</v>
      </c>
      <c r="G64" s="140" t="n">
        <f aca="false" ca="false" dt2D="false" dtr="false" t="normal">G65</f>
        <v>20</v>
      </c>
      <c r="H64" s="141" t="n">
        <v>0</v>
      </c>
      <c r="I64" s="136" t="n">
        <f aca="false" ca="false" dt2D="false" dtr="false" t="normal">H64*100/G64</f>
        <v>0</v>
      </c>
    </row>
    <row customHeight="true" ht="18.75" outlineLevel="0" r="65">
      <c r="A65" s="102" t="s">
        <v>306</v>
      </c>
      <c r="B65" s="139" t="s">
        <v>307</v>
      </c>
      <c r="C65" s="62" t="n">
        <v>807</v>
      </c>
      <c r="D65" s="102" t="s">
        <v>182</v>
      </c>
      <c r="E65" s="102" t="s">
        <v>302</v>
      </c>
      <c r="F65" s="102" t="s">
        <v>308</v>
      </c>
      <c r="G65" s="140" t="n">
        <v>20</v>
      </c>
      <c r="H65" s="141" t="n">
        <v>0</v>
      </c>
      <c r="I65" s="136" t="n">
        <f aca="false" ca="false" dt2D="false" dtr="false" t="normal">H65*100/G65</f>
        <v>0</v>
      </c>
    </row>
    <row customHeight="true" ht="18.75" outlineLevel="0" r="66">
      <c r="A66" s="102" t="s">
        <v>309</v>
      </c>
      <c r="B66" s="156" t="s">
        <v>183</v>
      </c>
      <c r="C66" s="47" t="n">
        <v>807</v>
      </c>
      <c r="D66" s="98" t="s">
        <v>184</v>
      </c>
      <c r="E66" s="102" t="n"/>
      <c r="F66" s="102" t="n"/>
      <c r="G66" s="155" t="n">
        <f aca="false" ca="false" dt2D="false" dtr="false" t="normal">G67</f>
        <v>1282.7</v>
      </c>
      <c r="H66" s="135" t="n">
        <f aca="false" ca="false" dt2D="false" dtr="false" t="normal">H67</f>
        <v>539</v>
      </c>
      <c r="I66" s="136" t="n">
        <f aca="false" ca="false" dt2D="false" dtr="false" t="normal">H66*100/G66</f>
        <v>42.0207375068215</v>
      </c>
    </row>
    <row ht="25.5" outlineLevel="0" r="67">
      <c r="A67" s="102" t="s">
        <v>310</v>
      </c>
      <c r="B67" s="148" t="s">
        <v>231</v>
      </c>
      <c r="C67" s="62" t="n">
        <v>807</v>
      </c>
      <c r="D67" s="102" t="s">
        <v>184</v>
      </c>
      <c r="E67" s="102" t="s">
        <v>232</v>
      </c>
      <c r="F67" s="102" t="n"/>
      <c r="G67" s="140" t="n">
        <f aca="false" ca="false" dt2D="false" dtr="false" t="normal">G68</f>
        <v>1282.7</v>
      </c>
      <c r="H67" s="141" t="n">
        <f aca="false" ca="false" dt2D="false" dtr="false" t="normal">H68</f>
        <v>539</v>
      </c>
      <c r="I67" s="136" t="n">
        <f aca="false" ca="false" dt2D="false" dtr="false" t="normal">H67*100/G67</f>
        <v>42.0207375068215</v>
      </c>
    </row>
    <row ht="25.5" outlineLevel="0" r="68">
      <c r="A68" s="102" t="s">
        <v>311</v>
      </c>
      <c r="B68" s="139" t="s">
        <v>233</v>
      </c>
      <c r="C68" s="62" t="n">
        <v>807</v>
      </c>
      <c r="D68" s="102" t="s">
        <v>184</v>
      </c>
      <c r="E68" s="102" t="s">
        <v>234</v>
      </c>
      <c r="F68" s="102" t="n"/>
      <c r="G68" s="140" t="n">
        <f aca="false" ca="false" dt2D="false" dtr="false" t="normal">G69+G75+G72</f>
        <v>1282.7</v>
      </c>
      <c r="H68" s="141" t="n">
        <f aca="false" ca="false" dt2D="false" dtr="false" t="normal">H69+H72+H75</f>
        <v>539</v>
      </c>
      <c r="I68" s="136" t="n">
        <f aca="false" ca="false" dt2D="false" dtr="false" t="normal">H68*100/G68</f>
        <v>42.0207375068215</v>
      </c>
    </row>
    <row customHeight="true" ht="45.75" outlineLevel="0" r="69">
      <c r="A69" s="102" t="s">
        <v>312</v>
      </c>
      <c r="B69" s="139" t="s">
        <v>313</v>
      </c>
      <c r="C69" s="62" t="n">
        <v>807</v>
      </c>
      <c r="D69" s="102" t="s">
        <v>184</v>
      </c>
      <c r="E69" s="102" t="s">
        <v>314</v>
      </c>
      <c r="F69" s="102" t="n"/>
      <c r="G69" s="140" t="n">
        <v>1146.4</v>
      </c>
      <c r="H69" s="141" t="n">
        <v>449.9</v>
      </c>
      <c r="I69" s="136" t="n">
        <f aca="false" ca="false" dt2D="false" dtr="false" t="normal">H69*100/G69</f>
        <v>39.2445917655269</v>
      </c>
    </row>
    <row ht="63.75" outlineLevel="0" r="70">
      <c r="A70" s="102" t="s">
        <v>315</v>
      </c>
      <c r="B70" s="139" t="s">
        <v>237</v>
      </c>
      <c r="C70" s="62" t="n">
        <v>807</v>
      </c>
      <c r="D70" s="102" t="s">
        <v>184</v>
      </c>
      <c r="E70" s="102" t="s">
        <v>314</v>
      </c>
      <c r="F70" s="102" t="s">
        <v>66</v>
      </c>
      <c r="G70" s="140" t="n">
        <v>1146.4</v>
      </c>
      <c r="H70" s="141" t="n">
        <v>449.9</v>
      </c>
      <c r="I70" s="136" t="n">
        <f aca="false" ca="false" dt2D="false" dtr="false" t="normal">H70*100/G70</f>
        <v>39.2445917655269</v>
      </c>
    </row>
    <row ht="25.5" outlineLevel="0" r="71">
      <c r="A71" s="102" t="s">
        <v>316</v>
      </c>
      <c r="B71" s="148" t="s">
        <v>317</v>
      </c>
      <c r="C71" s="62" t="n">
        <v>807</v>
      </c>
      <c r="D71" s="102" t="s">
        <v>184</v>
      </c>
      <c r="E71" s="102" t="s">
        <v>314</v>
      </c>
      <c r="F71" s="102" t="s">
        <v>54</v>
      </c>
      <c r="G71" s="140" t="n">
        <v>1146.4</v>
      </c>
      <c r="H71" s="141" t="n">
        <v>449.9</v>
      </c>
      <c r="I71" s="136" t="n">
        <f aca="false" ca="false" dt2D="false" dtr="false" t="normal">H71*100/G71</f>
        <v>39.2445917655269</v>
      </c>
    </row>
    <row ht="63.75" outlineLevel="0" r="72">
      <c r="A72" s="102" t="s">
        <v>318</v>
      </c>
      <c r="B72" s="139" t="s">
        <v>246</v>
      </c>
      <c r="C72" s="62" t="n">
        <v>807</v>
      </c>
      <c r="D72" s="102" t="s">
        <v>184</v>
      </c>
      <c r="E72" s="102" t="s">
        <v>247</v>
      </c>
      <c r="F72" s="102" t="n"/>
      <c r="G72" s="140" t="n">
        <v>118.3</v>
      </c>
      <c r="H72" s="141" t="n">
        <f aca="false" ca="false" dt2D="false" dtr="false" t="normal">H73</f>
        <v>79.1</v>
      </c>
      <c r="I72" s="136" t="n">
        <f aca="false" ca="false" dt2D="false" dtr="false" t="normal">H72*100/G72</f>
        <v>66.8639053254438</v>
      </c>
    </row>
    <row ht="63.75" outlineLevel="0" r="73">
      <c r="A73" s="102" t="s">
        <v>319</v>
      </c>
      <c r="B73" s="139" t="s">
        <v>237</v>
      </c>
      <c r="C73" s="62" t="n">
        <v>807</v>
      </c>
      <c r="D73" s="102" t="s">
        <v>184</v>
      </c>
      <c r="E73" s="102" t="s">
        <v>247</v>
      </c>
      <c r="F73" s="102" t="s">
        <v>66</v>
      </c>
      <c r="G73" s="140" t="n">
        <v>118.3</v>
      </c>
      <c r="H73" s="141" t="n">
        <f aca="false" ca="false" dt2D="false" dtr="false" t="normal">H74</f>
        <v>79.1</v>
      </c>
      <c r="I73" s="136" t="n">
        <f aca="false" ca="false" dt2D="false" dtr="false" t="normal">H73*100/G73</f>
        <v>66.8639053254438</v>
      </c>
    </row>
    <row ht="25.5" outlineLevel="0" r="74">
      <c r="A74" s="102" t="s">
        <v>320</v>
      </c>
      <c r="B74" s="139" t="s">
        <v>239</v>
      </c>
      <c r="C74" s="62" t="n">
        <v>807</v>
      </c>
      <c r="D74" s="102" t="s">
        <v>184</v>
      </c>
      <c r="E74" s="102" t="s">
        <v>247</v>
      </c>
      <c r="F74" s="102" t="s">
        <v>54</v>
      </c>
      <c r="G74" s="140" t="n">
        <v>118.3</v>
      </c>
      <c r="H74" s="141" t="n">
        <v>79.1</v>
      </c>
      <c r="I74" s="136" t="n">
        <f aca="false" ca="false" dt2D="false" dtr="false" t="normal">H74*100/G74</f>
        <v>66.8639053254438</v>
      </c>
    </row>
    <row ht="51" outlineLevel="0" r="75">
      <c r="A75" s="102" t="s">
        <v>321</v>
      </c>
      <c r="B75" s="148" t="s">
        <v>322</v>
      </c>
      <c r="C75" s="62" t="n">
        <v>807</v>
      </c>
      <c r="D75" s="102" t="s">
        <v>184</v>
      </c>
      <c r="E75" s="102" t="s">
        <v>323</v>
      </c>
      <c r="F75" s="102" t="n"/>
      <c r="G75" s="140" t="n">
        <f aca="false" ca="false" dt2D="false" dtr="false" t="normal">G76</f>
        <v>18</v>
      </c>
      <c r="H75" s="141" t="n">
        <f aca="false" ca="false" dt2D="false" dtr="false" t="normal">H76</f>
        <v>10</v>
      </c>
      <c r="I75" s="136" t="n">
        <f aca="false" ca="false" dt2D="false" dtr="false" t="normal">H75*100/G75</f>
        <v>55.5555555555556</v>
      </c>
    </row>
    <row customHeight="true" ht="30.6000003814697" outlineLevel="0" r="76">
      <c r="A76" s="102" t="s">
        <v>324</v>
      </c>
      <c r="B76" s="139" t="s">
        <v>260</v>
      </c>
      <c r="C76" s="62" t="n">
        <v>807</v>
      </c>
      <c r="D76" s="102" t="s">
        <v>184</v>
      </c>
      <c r="E76" s="102" t="s">
        <v>323</v>
      </c>
      <c r="F76" s="102" t="s">
        <v>261</v>
      </c>
      <c r="G76" s="140" t="n">
        <f aca="false" ca="false" dt2D="false" dtr="false" t="normal">G77</f>
        <v>18</v>
      </c>
      <c r="H76" s="141" t="n">
        <v>10</v>
      </c>
      <c r="I76" s="136" t="n">
        <f aca="false" ca="false" dt2D="false" dtr="false" t="normal">H76*100/G76</f>
        <v>55.5555555555556</v>
      </c>
    </row>
    <row customHeight="true" ht="25.5" outlineLevel="0" r="77">
      <c r="A77" s="102" t="s">
        <v>325</v>
      </c>
      <c r="B77" s="139" t="s">
        <v>263</v>
      </c>
      <c r="C77" s="62" t="n">
        <v>807</v>
      </c>
      <c r="D77" s="102" t="s">
        <v>184</v>
      </c>
      <c r="E77" s="102" t="s">
        <v>323</v>
      </c>
      <c r="F77" s="102" t="s">
        <v>71</v>
      </c>
      <c r="G77" s="140" t="n">
        <v>18</v>
      </c>
      <c r="H77" s="141" t="n">
        <v>10</v>
      </c>
      <c r="I77" s="136" t="n">
        <f aca="false" ca="false" dt2D="false" dtr="false" t="normal">H77*100/G77</f>
        <v>55.5555555555556</v>
      </c>
    </row>
    <row customHeight="true" ht="23.25" outlineLevel="0" r="78">
      <c r="A78" s="102" t="s">
        <v>326</v>
      </c>
      <c r="B78" s="137" t="s">
        <v>327</v>
      </c>
      <c r="C78" s="47" t="n">
        <v>807</v>
      </c>
      <c r="D78" s="98" t="s">
        <v>186</v>
      </c>
      <c r="E78" s="98" t="n"/>
      <c r="F78" s="98" t="n"/>
      <c r="G78" s="155" t="n">
        <f aca="false" ca="false" dt2D="false" dtr="false" t="normal">G79</f>
        <v>737.5</v>
      </c>
      <c r="H78" s="135" t="n">
        <f aca="false" ca="false" dt2D="false" dtr="false" t="normal">H79</f>
        <v>248.2</v>
      </c>
      <c r="I78" s="136" t="n">
        <f aca="false" ca="false" dt2D="false" dtr="false" t="normal">H78*100/G78</f>
        <v>33.6542372881356</v>
      </c>
    </row>
    <row customHeight="true" hidden="false" ht="25.2001953125" outlineLevel="0" r="79">
      <c r="A79" s="102" t="s">
        <v>328</v>
      </c>
      <c r="B79" s="139" t="s">
        <v>187</v>
      </c>
      <c r="C79" s="62" t="n">
        <v>807</v>
      </c>
      <c r="D79" s="102" t="s">
        <v>188</v>
      </c>
      <c r="E79" s="102" t="n"/>
      <c r="F79" s="102" t="n"/>
      <c r="G79" s="140" t="n">
        <f aca="false" ca="false" dt2D="false" dtr="false" t="normal">G80</f>
        <v>737.5</v>
      </c>
      <c r="H79" s="141" t="n">
        <f aca="false" ca="false" dt2D="false" dtr="false" t="normal">H80</f>
        <v>248.2</v>
      </c>
      <c r="I79" s="136" t="n">
        <f aca="false" ca="false" dt2D="false" dtr="false" t="normal">H79*100/G79</f>
        <v>33.6542372881356</v>
      </c>
    </row>
    <row customHeight="true" ht="27" outlineLevel="0" r="80">
      <c r="A80" s="102" t="s">
        <v>329</v>
      </c>
      <c r="B80" s="139" t="s">
        <v>231</v>
      </c>
      <c r="C80" s="62" t="n">
        <v>807</v>
      </c>
      <c r="D80" s="102" t="s">
        <v>188</v>
      </c>
      <c r="E80" s="102" t="s">
        <v>232</v>
      </c>
      <c r="F80" s="102" t="n"/>
      <c r="G80" s="140" t="n">
        <f aca="false" ca="false" dt2D="false" dtr="false" t="normal">G81</f>
        <v>737.5</v>
      </c>
      <c r="H80" s="141" t="n">
        <f aca="false" ca="false" dt2D="false" dtr="false" t="normal">H81</f>
        <v>248.2</v>
      </c>
      <c r="I80" s="136" t="n">
        <f aca="false" ca="false" dt2D="false" dtr="false" t="normal">H80*100/G80</f>
        <v>33.6542372881356</v>
      </c>
    </row>
    <row customHeight="true" ht="30" outlineLevel="0" r="81">
      <c r="A81" s="102" t="s">
        <v>330</v>
      </c>
      <c r="B81" s="139" t="s">
        <v>233</v>
      </c>
      <c r="C81" s="62" t="n">
        <v>807</v>
      </c>
      <c r="D81" s="102" t="s">
        <v>188</v>
      </c>
      <c r="E81" s="102" t="s">
        <v>234</v>
      </c>
      <c r="F81" s="102" t="n"/>
      <c r="G81" s="140" t="n">
        <f aca="false" ca="false" dt2D="false" dtr="false" t="normal">G82</f>
        <v>737.5</v>
      </c>
      <c r="H81" s="141" t="n">
        <f aca="false" ca="false" dt2D="false" dtr="false" t="normal">H82</f>
        <v>248.2</v>
      </c>
      <c r="I81" s="136" t="n">
        <f aca="false" ca="false" dt2D="false" dtr="false" t="normal">H81*100/G81</f>
        <v>33.6542372881356</v>
      </c>
    </row>
    <row customHeight="true" hidden="false" ht="47.25" outlineLevel="0" r="82">
      <c r="A82" s="102" t="s">
        <v>331</v>
      </c>
      <c r="B82" s="139" t="s">
        <v>332</v>
      </c>
      <c r="C82" s="62" t="n">
        <v>807</v>
      </c>
      <c r="D82" s="102" t="s">
        <v>188</v>
      </c>
      <c r="E82" s="102" t="s">
        <v>333</v>
      </c>
      <c r="F82" s="102" t="n"/>
      <c r="G82" s="140" t="n">
        <f aca="false" ca="false" dt2D="false" dtr="false" t="normal">G83+G85</f>
        <v>737.5</v>
      </c>
      <c r="H82" s="141" t="n">
        <f aca="false" ca="false" dt2D="false" dtr="false" t="normal">H83+H85</f>
        <v>248.2</v>
      </c>
      <c r="I82" s="136" t="n">
        <f aca="false" ca="false" dt2D="false" dtr="false" t="normal">H82*100/G82</f>
        <v>33.6542372881356</v>
      </c>
    </row>
    <row ht="63.75" outlineLevel="0" r="83">
      <c r="A83" s="102" t="s">
        <v>334</v>
      </c>
      <c r="B83" s="148" t="s">
        <v>335</v>
      </c>
      <c r="C83" s="62" t="n">
        <v>807</v>
      </c>
      <c r="D83" s="102" t="s">
        <v>188</v>
      </c>
      <c r="E83" s="102" t="s">
        <v>333</v>
      </c>
      <c r="F83" s="102" t="s">
        <v>66</v>
      </c>
      <c r="G83" s="140" t="n">
        <f aca="false" ca="false" dt2D="false" dtr="false" t="normal">G84</f>
        <v>560.9</v>
      </c>
      <c r="H83" s="141" t="n">
        <v>230.7</v>
      </c>
      <c r="I83" s="136" t="n">
        <f aca="false" ca="false" dt2D="false" dtr="false" t="normal">H83*100/G83</f>
        <v>41.1303262613657</v>
      </c>
    </row>
    <row ht="25.5" outlineLevel="0" r="84">
      <c r="A84" s="102" t="s">
        <v>336</v>
      </c>
      <c r="B84" s="139" t="s">
        <v>239</v>
      </c>
      <c r="C84" s="62" t="n">
        <v>807</v>
      </c>
      <c r="D84" s="102" t="s">
        <v>188</v>
      </c>
      <c r="E84" s="102" t="s">
        <v>333</v>
      </c>
      <c r="F84" s="102" t="s">
        <v>240</v>
      </c>
      <c r="G84" s="140" t="n">
        <v>560.9</v>
      </c>
      <c r="H84" s="141" t="n">
        <v>230.7</v>
      </c>
      <c r="I84" s="136" t="n">
        <f aca="false" ca="false" dt2D="false" dtr="false" t="normal">H84*100/G84</f>
        <v>41.1303262613657</v>
      </c>
    </row>
    <row ht="25.5" outlineLevel="0" r="85">
      <c r="A85" s="102" t="s">
        <v>337</v>
      </c>
      <c r="B85" s="139" t="s">
        <v>260</v>
      </c>
      <c r="C85" s="62" t="n">
        <v>807</v>
      </c>
      <c r="D85" s="102" t="s">
        <v>188</v>
      </c>
      <c r="E85" s="102" t="s">
        <v>333</v>
      </c>
      <c r="F85" s="102" t="s">
        <v>261</v>
      </c>
      <c r="G85" s="140" t="n">
        <f aca="false" ca="false" dt2D="false" dtr="false" t="normal">G86</f>
        <v>176.6</v>
      </c>
      <c r="H85" s="141" t="n">
        <v>17.5</v>
      </c>
      <c r="I85" s="136" t="n">
        <f aca="false" ca="false" dt2D="false" dtr="false" t="normal">H85*100/G85</f>
        <v>9.90939977349943</v>
      </c>
    </row>
    <row ht="38.25" outlineLevel="0" r="86">
      <c r="A86" s="102" t="s">
        <v>338</v>
      </c>
      <c r="B86" s="139" t="s">
        <v>263</v>
      </c>
      <c r="C86" s="62" t="n">
        <v>807</v>
      </c>
      <c r="D86" s="102" t="s">
        <v>188</v>
      </c>
      <c r="E86" s="102" t="s">
        <v>333</v>
      </c>
      <c r="F86" s="102" t="s">
        <v>71</v>
      </c>
      <c r="G86" s="140" t="n">
        <v>176.6</v>
      </c>
      <c r="H86" s="141" t="n">
        <v>17.5</v>
      </c>
      <c r="I86" s="136" t="n">
        <f aca="false" ca="false" dt2D="false" dtr="false" t="normal">H86*100/G86</f>
        <v>9.90939977349943</v>
      </c>
    </row>
    <row ht="25.5" outlineLevel="0" r="87">
      <c r="A87" s="102" t="s">
        <v>339</v>
      </c>
      <c r="B87" s="137" t="s">
        <v>340</v>
      </c>
      <c r="C87" s="47" t="n">
        <v>807</v>
      </c>
      <c r="D87" s="98" t="s">
        <v>190</v>
      </c>
      <c r="E87" s="98" t="n"/>
      <c r="F87" s="98" t="n"/>
      <c r="G87" s="155" t="n">
        <f aca="false" ca="false" dt2D="false" dtr="false" t="normal">G88+G100+G94+G97</f>
        <v>494.5</v>
      </c>
      <c r="H87" s="135" t="n">
        <f aca="false" ca="false" dt2D="false" dtr="false" t="normal">H88+H94+H97+H100</f>
        <v>429.4</v>
      </c>
      <c r="I87" s="136" t="n">
        <f aca="false" ca="false" dt2D="false" dtr="false" t="normal">H87*100/G87</f>
        <v>86.835187057634</v>
      </c>
    </row>
    <row customHeight="true" ht="17.1000003814697" outlineLevel="0" r="88">
      <c r="A88" s="102" t="s">
        <v>341</v>
      </c>
      <c r="B88" s="139" t="s">
        <v>191</v>
      </c>
      <c r="C88" s="62" t="n">
        <v>807</v>
      </c>
      <c r="D88" s="102" t="s">
        <v>192</v>
      </c>
      <c r="E88" s="102" t="n"/>
      <c r="F88" s="102" t="n"/>
      <c r="G88" s="140" t="n">
        <f aca="false" ca="false" dt2D="false" dtr="false" t="normal">G89</f>
        <v>33.1</v>
      </c>
      <c r="H88" s="141" t="n">
        <f aca="false" ca="false" dt2D="false" dtr="false" t="normal">H89</f>
        <v>9</v>
      </c>
      <c r="I88" s="136" t="n">
        <f aca="false" ca="false" dt2D="false" dtr="false" t="normal">H88*100/G88</f>
        <v>27.190332326284</v>
      </c>
    </row>
    <row customHeight="true" ht="57.4000015258789" outlineLevel="0" r="89">
      <c r="A89" s="102" t="s">
        <v>342</v>
      </c>
      <c r="B89" s="139" t="s">
        <v>343</v>
      </c>
      <c r="C89" s="62" t="n">
        <v>807</v>
      </c>
      <c r="D89" s="102" t="s">
        <v>192</v>
      </c>
      <c r="E89" s="102" t="s">
        <v>344</v>
      </c>
      <c r="F89" s="102" t="n"/>
      <c r="G89" s="140" t="n">
        <f aca="false" ca="false" dt2D="false" dtr="false" t="normal">G90</f>
        <v>33.1</v>
      </c>
      <c r="H89" s="141" t="n">
        <f aca="false" ca="false" dt2D="false" dtr="false" t="normal">H90</f>
        <v>9</v>
      </c>
      <c r="I89" s="136" t="n">
        <f aca="false" ca="false" dt2D="false" dtr="false" t="normal">H89*100/G89</f>
        <v>27.190332326284</v>
      </c>
    </row>
    <row ht="38.25" outlineLevel="0" r="90">
      <c r="A90" s="102" t="s">
        <v>345</v>
      </c>
      <c r="B90" s="139" t="s">
        <v>346</v>
      </c>
      <c r="C90" s="62" t="n">
        <v>807</v>
      </c>
      <c r="D90" s="102" t="s">
        <v>192</v>
      </c>
      <c r="E90" s="102" t="s">
        <v>347</v>
      </c>
      <c r="F90" s="102" t="n"/>
      <c r="G90" s="140" t="n">
        <f aca="false" ca="false" dt2D="false" dtr="false" t="normal">G91</f>
        <v>33.1</v>
      </c>
      <c r="H90" s="141" t="n">
        <f aca="false" ca="false" dt2D="false" dtr="false" t="normal">H91</f>
        <v>9</v>
      </c>
      <c r="I90" s="136" t="n">
        <f aca="false" ca="false" dt2D="false" dtr="false" t="normal">H90*100/G90</f>
        <v>27.190332326284</v>
      </c>
    </row>
    <row customHeight="true" ht="143.100006103516" outlineLevel="0" r="91">
      <c r="A91" s="102" t="s">
        <v>348</v>
      </c>
      <c r="B91" s="139" t="s">
        <v>349</v>
      </c>
      <c r="C91" s="62" t="n">
        <v>807</v>
      </c>
      <c r="D91" s="102" t="s">
        <v>192</v>
      </c>
      <c r="E91" s="102" t="s">
        <v>350</v>
      </c>
      <c r="F91" s="102" t="n"/>
      <c r="G91" s="140" t="n">
        <f aca="false" ca="false" dt2D="false" dtr="false" t="normal">G92</f>
        <v>33.1</v>
      </c>
      <c r="H91" s="141" t="n">
        <f aca="false" ca="false" dt2D="false" dtr="false" t="normal">H92</f>
        <v>9</v>
      </c>
      <c r="I91" s="136" t="n">
        <f aca="false" ca="false" dt2D="false" dtr="false" t="normal">H91*100/G91</f>
        <v>27.190332326284</v>
      </c>
    </row>
    <row ht="25.5" outlineLevel="0" r="92">
      <c r="A92" s="102" t="s">
        <v>351</v>
      </c>
      <c r="B92" s="139" t="s">
        <v>260</v>
      </c>
      <c r="C92" s="62" t="n">
        <v>807</v>
      </c>
      <c r="D92" s="102" t="s">
        <v>192</v>
      </c>
      <c r="E92" s="102" t="s">
        <v>350</v>
      </c>
      <c r="F92" s="102" t="s">
        <v>261</v>
      </c>
      <c r="G92" s="140" t="n">
        <f aca="false" ca="false" dt2D="false" dtr="false" t="normal">G93</f>
        <v>33.1</v>
      </c>
      <c r="H92" s="141" t="n">
        <v>9</v>
      </c>
      <c r="I92" s="136" t="n">
        <f aca="false" ca="false" dt2D="false" dtr="false" t="normal">H92*100/G92</f>
        <v>27.190332326284</v>
      </c>
    </row>
    <row customHeight="true" ht="29.25" outlineLevel="0" r="93">
      <c r="A93" s="102" t="s">
        <v>352</v>
      </c>
      <c r="B93" s="139" t="s">
        <v>263</v>
      </c>
      <c r="C93" s="62" t="n">
        <v>807</v>
      </c>
      <c r="D93" s="102" t="s">
        <v>192</v>
      </c>
      <c r="E93" s="102" t="s">
        <v>350</v>
      </c>
      <c r="F93" s="102" t="s">
        <v>71</v>
      </c>
      <c r="G93" s="140" t="n">
        <v>33.1</v>
      </c>
      <c r="H93" s="141" t="n">
        <v>9</v>
      </c>
      <c r="I93" s="136" t="n">
        <f aca="false" ca="false" dt2D="false" dtr="false" t="normal">H93*100/G93</f>
        <v>27.190332326284</v>
      </c>
    </row>
    <row customHeight="true" ht="43.5" outlineLevel="0" r="94">
      <c r="A94" s="102" t="s">
        <v>353</v>
      </c>
      <c r="B94" s="131" t="s">
        <v>354</v>
      </c>
      <c r="C94" s="62" t="n">
        <v>807</v>
      </c>
      <c r="D94" s="102" t="s">
        <v>192</v>
      </c>
      <c r="E94" s="102" t="s">
        <v>355</v>
      </c>
      <c r="F94" s="102" t="n"/>
      <c r="G94" s="140" t="n">
        <f aca="false" ca="false" dt2D="false" dtr="false" t="normal">G95</f>
        <v>435.5</v>
      </c>
      <c r="H94" s="141" t="n">
        <f aca="false" ca="false" dt2D="false" dtr="false" t="normal">H95</f>
        <v>394.5</v>
      </c>
      <c r="I94" s="136" t="n">
        <f aca="false" ca="false" dt2D="false" dtr="false" t="normal">H94*100/G94</f>
        <v>90.585533869116</v>
      </c>
    </row>
    <row customHeight="true" ht="30.3999996185303" outlineLevel="0" r="95">
      <c r="A95" s="102" t="s">
        <v>356</v>
      </c>
      <c r="B95" s="139" t="s">
        <v>260</v>
      </c>
      <c r="C95" s="62" t="n">
        <v>807</v>
      </c>
      <c r="D95" s="102" t="s">
        <v>192</v>
      </c>
      <c r="E95" s="102" t="s">
        <v>355</v>
      </c>
      <c r="F95" s="102" t="s">
        <v>261</v>
      </c>
      <c r="G95" s="140" t="n">
        <f aca="false" ca="false" dt2D="false" dtr="false" t="normal">G96</f>
        <v>435.5</v>
      </c>
      <c r="H95" s="141" t="n">
        <f aca="false" ca="false" dt2D="false" dtr="false" t="normal">H96</f>
        <v>394.5</v>
      </c>
      <c r="I95" s="136" t="n">
        <f aca="false" ca="false" dt2D="false" dtr="false" t="normal">H95*100/G95</f>
        <v>90.585533869116</v>
      </c>
    </row>
    <row customHeight="true" ht="29.6499996185303" outlineLevel="0" r="96">
      <c r="A96" s="102" t="s">
        <v>357</v>
      </c>
      <c r="B96" s="139" t="s">
        <v>263</v>
      </c>
      <c r="C96" s="62" t="n">
        <v>807</v>
      </c>
      <c r="D96" s="102" t="s">
        <v>192</v>
      </c>
      <c r="E96" s="102" t="s">
        <v>355</v>
      </c>
      <c r="F96" s="102" t="s">
        <v>71</v>
      </c>
      <c r="G96" s="140" t="n">
        <v>435.5</v>
      </c>
      <c r="H96" s="141" t="n">
        <v>394.5</v>
      </c>
      <c r="I96" s="136" t="n">
        <f aca="false" ca="false" dt2D="false" dtr="false" t="normal">H96*100/G96</f>
        <v>90.585533869116</v>
      </c>
    </row>
    <row customHeight="true" ht="117.75" outlineLevel="0" r="97">
      <c r="A97" s="102" t="s">
        <v>358</v>
      </c>
      <c r="B97" s="131" t="s">
        <v>359</v>
      </c>
      <c r="C97" s="62" t="n">
        <v>807</v>
      </c>
      <c r="D97" s="102" t="s">
        <v>192</v>
      </c>
      <c r="E97" s="102" t="s">
        <v>355</v>
      </c>
      <c r="F97" s="102" t="n"/>
      <c r="G97" s="140" t="n">
        <f aca="false" ca="false" dt2D="false" dtr="false" t="normal">G98</f>
        <v>22.9</v>
      </c>
      <c r="H97" s="141" t="n">
        <f aca="false" ca="false" dt2D="false" dtr="false" t="normal">H98</f>
        <v>22.9</v>
      </c>
      <c r="I97" s="136" t="n">
        <f aca="false" ca="false" dt2D="false" dtr="false" t="normal">H97*100/G97</f>
        <v>100</v>
      </c>
    </row>
    <row customHeight="true" ht="31.5" outlineLevel="0" r="98">
      <c r="A98" s="102" t="s">
        <v>360</v>
      </c>
      <c r="B98" s="139" t="s">
        <v>260</v>
      </c>
      <c r="C98" s="62" t="n">
        <v>807</v>
      </c>
      <c r="D98" s="102" t="s">
        <v>192</v>
      </c>
      <c r="E98" s="102" t="s">
        <v>355</v>
      </c>
      <c r="F98" s="102" t="s">
        <v>261</v>
      </c>
      <c r="G98" s="140" t="n">
        <f aca="false" ca="false" dt2D="false" dtr="false" t="normal">G99</f>
        <v>22.9</v>
      </c>
      <c r="H98" s="141" t="n">
        <v>22.9</v>
      </c>
      <c r="I98" s="136" t="n">
        <f aca="false" ca="false" dt2D="false" dtr="false" t="normal">H98*100/G98</f>
        <v>100</v>
      </c>
    </row>
    <row customHeight="true" ht="33.75" outlineLevel="0" r="99">
      <c r="A99" s="102" t="s">
        <v>361</v>
      </c>
      <c r="B99" s="139" t="s">
        <v>263</v>
      </c>
      <c r="C99" s="62" t="n">
        <v>807</v>
      </c>
      <c r="D99" s="102" t="s">
        <v>192</v>
      </c>
      <c r="E99" s="102" t="s">
        <v>355</v>
      </c>
      <c r="F99" s="102" t="s">
        <v>71</v>
      </c>
      <c r="G99" s="140" t="n">
        <v>22.9</v>
      </c>
      <c r="H99" s="141" t="n">
        <v>22.9</v>
      </c>
      <c r="I99" s="136" t="n">
        <f aca="false" ca="false" dt2D="false" dtr="false" t="normal">H99*100/G99</f>
        <v>100</v>
      </c>
    </row>
    <row customHeight="true" ht="27.75" outlineLevel="0" r="100">
      <c r="A100" s="102" t="s">
        <v>362</v>
      </c>
      <c r="B100" s="62" t="s">
        <v>193</v>
      </c>
      <c r="C100" s="62" t="n">
        <v>807</v>
      </c>
      <c r="D100" s="102" t="s">
        <v>194</v>
      </c>
      <c r="E100" s="102" t="n"/>
      <c r="F100" s="102" t="n"/>
      <c r="G100" s="140" t="n">
        <f aca="false" ca="false" dt2D="false" dtr="false" t="normal">G101</f>
        <v>3</v>
      </c>
      <c r="H100" s="141" t="n">
        <f aca="false" ca="false" dt2D="false" dtr="false" t="normal">H101</f>
        <v>3</v>
      </c>
      <c r="I100" s="136" t="n">
        <f aca="false" ca="false" dt2D="false" dtr="false" t="normal">H100*100/G100</f>
        <v>100</v>
      </c>
    </row>
    <row customHeight="true" ht="36.75" outlineLevel="0" r="101">
      <c r="A101" s="102" t="s">
        <v>363</v>
      </c>
      <c r="B101" s="139" t="s">
        <v>364</v>
      </c>
      <c r="C101" s="62" t="n">
        <v>807</v>
      </c>
      <c r="D101" s="102" t="s">
        <v>194</v>
      </c>
      <c r="E101" s="102" t="s">
        <v>344</v>
      </c>
      <c r="F101" s="102" t="n"/>
      <c r="G101" s="140" t="n">
        <f aca="false" ca="false" dt2D="false" dtr="false" t="normal">G102</f>
        <v>3</v>
      </c>
      <c r="H101" s="141" t="n">
        <f aca="false" ca="false" dt2D="false" dtr="false" t="normal">H102</f>
        <v>3</v>
      </c>
      <c r="I101" s="136" t="n">
        <f aca="false" ca="false" dt2D="false" dtr="false" t="normal">H101*100/G101</f>
        <v>100</v>
      </c>
    </row>
    <row customHeight="true" ht="29.25" outlineLevel="0" r="102">
      <c r="A102" s="102" t="s">
        <v>365</v>
      </c>
      <c r="B102" s="139" t="s">
        <v>366</v>
      </c>
      <c r="C102" s="62" t="n">
        <v>807</v>
      </c>
      <c r="D102" s="102" t="s">
        <v>194</v>
      </c>
      <c r="E102" s="102" t="s">
        <v>367</v>
      </c>
      <c r="F102" s="102" t="n"/>
      <c r="G102" s="140" t="n">
        <f aca="false" ca="false" dt2D="false" dtr="false" t="normal">G103</f>
        <v>3</v>
      </c>
      <c r="H102" s="141" t="n">
        <f aca="false" ca="false" dt2D="false" dtr="false" t="normal">H103</f>
        <v>3</v>
      </c>
      <c r="I102" s="136" t="n">
        <f aca="false" ca="false" dt2D="false" dtr="false" t="normal">H102*100/G102</f>
        <v>100</v>
      </c>
    </row>
    <row customHeight="true" ht="154.5" outlineLevel="0" r="103">
      <c r="A103" s="102" t="s">
        <v>368</v>
      </c>
      <c r="B103" s="139" t="s">
        <v>369</v>
      </c>
      <c r="C103" s="62" t="n">
        <v>807</v>
      </c>
      <c r="D103" s="102" t="s">
        <v>194</v>
      </c>
      <c r="E103" s="102" t="s">
        <v>370</v>
      </c>
      <c r="F103" s="102" t="n"/>
      <c r="G103" s="140" t="n">
        <f aca="false" ca="false" dt2D="false" dtr="false" t="normal">G104</f>
        <v>3</v>
      </c>
      <c r="H103" s="141" t="n">
        <f aca="false" ca="false" dt2D="false" dtr="false" t="normal">H104</f>
        <v>3</v>
      </c>
      <c r="I103" s="136" t="n">
        <f aca="false" ca="false" dt2D="false" dtr="false" t="normal">H103*100/G103</f>
        <v>100</v>
      </c>
    </row>
    <row customHeight="true" ht="28.5" outlineLevel="0" r="104">
      <c r="A104" s="102" t="s">
        <v>371</v>
      </c>
      <c r="B104" s="139" t="s">
        <v>260</v>
      </c>
      <c r="C104" s="62" t="n">
        <v>807</v>
      </c>
      <c r="D104" s="102" t="s">
        <v>194</v>
      </c>
      <c r="E104" s="102" t="s">
        <v>370</v>
      </c>
      <c r="F104" s="102" t="s">
        <v>261</v>
      </c>
      <c r="G104" s="140" t="n">
        <f aca="false" ca="false" dt2D="false" dtr="false" t="normal">G105</f>
        <v>3</v>
      </c>
      <c r="H104" s="141" t="n">
        <f aca="false" ca="false" dt2D="false" dtr="false" t="normal">H105</f>
        <v>3</v>
      </c>
      <c r="I104" s="136" t="n">
        <f aca="false" ca="false" dt2D="false" dtr="false" t="normal">H104*100/G104</f>
        <v>100</v>
      </c>
    </row>
    <row customHeight="true" ht="30.75" outlineLevel="0" r="105">
      <c r="A105" s="102" t="s">
        <v>372</v>
      </c>
      <c r="B105" s="139" t="s">
        <v>263</v>
      </c>
      <c r="C105" s="62" t="n">
        <v>807</v>
      </c>
      <c r="D105" s="102" t="s">
        <v>194</v>
      </c>
      <c r="E105" s="102" t="s">
        <v>370</v>
      </c>
      <c r="F105" s="102" t="s">
        <v>71</v>
      </c>
      <c r="G105" s="140" t="n">
        <v>3</v>
      </c>
      <c r="H105" s="141" t="n">
        <v>3</v>
      </c>
      <c r="I105" s="136" t="n">
        <f aca="false" ca="false" dt2D="false" dtr="false" t="normal">H105*100/G105</f>
        <v>100</v>
      </c>
    </row>
    <row customHeight="true" ht="15.75" outlineLevel="0" r="106">
      <c r="A106" s="102" t="s">
        <v>373</v>
      </c>
      <c r="B106" s="137" t="s">
        <v>374</v>
      </c>
      <c r="C106" s="98" t="s">
        <v>100</v>
      </c>
      <c r="D106" s="98" t="s">
        <v>196</v>
      </c>
      <c r="E106" s="102" t="n"/>
      <c r="F106" s="102" t="n"/>
      <c r="G106" s="155" t="n">
        <f aca="false" ca="false" dt2D="false" dtr="false" t="normal">G107</f>
        <v>7045.2</v>
      </c>
      <c r="H106" s="157" t="n">
        <f aca="false" ca="false" dt2D="false" dtr="false" t="normal">H107</f>
        <v>1237.8</v>
      </c>
      <c r="I106" s="136" t="n">
        <f aca="false" ca="false" dt2D="false" dtr="false" t="normal">H106*100/G106</f>
        <v>17.5694089592914</v>
      </c>
    </row>
    <row customHeight="true" ht="16.5" outlineLevel="0" r="107">
      <c r="A107" s="102" t="s">
        <v>375</v>
      </c>
      <c r="B107" s="139" t="s">
        <v>376</v>
      </c>
      <c r="C107" s="62" t="n">
        <v>807</v>
      </c>
      <c r="D107" s="102" t="s">
        <v>198</v>
      </c>
      <c r="E107" s="102" t="n"/>
      <c r="F107" s="102" t="n"/>
      <c r="G107" s="140" t="n">
        <f aca="false" ca="false" dt2D="false" dtr="false" t="normal">G108+G113+G119+G122+G116</f>
        <v>7045.2</v>
      </c>
      <c r="H107" s="158" t="n">
        <f aca="false" ca="false" dt2D="false" dtr="false" t="normal">H108+H113+H119+H122</f>
        <v>1237.8</v>
      </c>
      <c r="I107" s="136" t="n">
        <f aca="false" ca="false" dt2D="false" dtr="false" t="normal">H107*100/G107</f>
        <v>17.5694089592914</v>
      </c>
    </row>
    <row customHeight="true" ht="49.5" outlineLevel="0" r="108">
      <c r="A108" s="102" t="s">
        <v>377</v>
      </c>
      <c r="B108" s="139" t="s">
        <v>378</v>
      </c>
      <c r="C108" s="62" t="n">
        <v>807</v>
      </c>
      <c r="D108" s="102" t="s">
        <v>198</v>
      </c>
      <c r="E108" s="102" t="s">
        <v>379</v>
      </c>
      <c r="F108" s="102" t="n"/>
      <c r="G108" s="140" t="n">
        <f aca="false" ca="false" dt2D="false" dtr="false" t="normal">G109</f>
        <v>3409.9</v>
      </c>
      <c r="H108" s="158" t="n">
        <f aca="false" ca="false" dt2D="false" dtr="false" t="normal">H109</f>
        <v>687.9</v>
      </c>
      <c r="I108" s="136" t="n">
        <f aca="false" ca="false" dt2D="false" dtr="false" t="normal">H108*100/G108</f>
        <v>20.173612129388</v>
      </c>
    </row>
    <row customHeight="true" ht="51" outlineLevel="0" r="109">
      <c r="A109" s="102" t="s">
        <v>380</v>
      </c>
      <c r="B109" s="159" t="s">
        <v>381</v>
      </c>
      <c r="C109" s="62" t="n">
        <v>807</v>
      </c>
      <c r="D109" s="102" t="s">
        <v>198</v>
      </c>
      <c r="E109" s="102" t="s">
        <v>382</v>
      </c>
      <c r="F109" s="102" t="n"/>
      <c r="G109" s="140" t="n">
        <f aca="false" ca="false" dt2D="false" dtr="false" t="normal">G110</f>
        <v>3409.9</v>
      </c>
      <c r="H109" s="158" t="n">
        <f aca="false" ca="false" dt2D="false" dtr="false" t="normal">H110</f>
        <v>687.9</v>
      </c>
      <c r="I109" s="136" t="n">
        <f aca="false" ca="false" dt2D="false" dtr="false" t="normal">H109*100/G109</f>
        <v>20.173612129388</v>
      </c>
    </row>
    <row customHeight="true" ht="139.5" outlineLevel="0" r="110">
      <c r="A110" s="102" t="s">
        <v>383</v>
      </c>
      <c r="B110" s="160" t="s">
        <v>384</v>
      </c>
      <c r="C110" s="62" t="n">
        <v>807</v>
      </c>
      <c r="D110" s="102" t="s">
        <v>198</v>
      </c>
      <c r="E110" s="102" t="s">
        <v>385</v>
      </c>
      <c r="F110" s="102" t="n"/>
      <c r="G110" s="140" t="n">
        <f aca="false" ca="false" dt2D="false" dtr="false" t="normal">G111</f>
        <v>3409.9</v>
      </c>
      <c r="H110" s="158" t="n">
        <f aca="false" ca="false" dt2D="false" dtr="false" t="normal">H111</f>
        <v>687.9</v>
      </c>
      <c r="I110" s="136" t="n">
        <f aca="false" ca="false" dt2D="false" dtr="false" t="normal">H110*100/G110</f>
        <v>20.173612129388</v>
      </c>
    </row>
    <row customHeight="true" ht="30" outlineLevel="0" r="111">
      <c r="A111" s="102" t="s">
        <v>386</v>
      </c>
      <c r="B111" s="139" t="s">
        <v>260</v>
      </c>
      <c r="C111" s="62" t="n">
        <v>807</v>
      </c>
      <c r="D111" s="102" t="s">
        <v>198</v>
      </c>
      <c r="E111" s="102" t="s">
        <v>385</v>
      </c>
      <c r="F111" s="102" t="s">
        <v>261</v>
      </c>
      <c r="G111" s="140" t="n">
        <f aca="false" ca="false" dt2D="false" dtr="false" t="normal">G112</f>
        <v>3409.9</v>
      </c>
      <c r="H111" s="158" t="n">
        <v>687.9</v>
      </c>
      <c r="I111" s="136" t="n">
        <f aca="false" ca="false" dt2D="false" dtr="false" t="normal">H111*100/G111</f>
        <v>20.173612129388</v>
      </c>
    </row>
    <row customHeight="true" ht="41.25" outlineLevel="0" r="112">
      <c r="A112" s="102" t="s">
        <v>387</v>
      </c>
      <c r="B112" s="139" t="s">
        <v>263</v>
      </c>
      <c r="C112" s="62" t="n">
        <v>807</v>
      </c>
      <c r="D112" s="102" t="s">
        <v>198</v>
      </c>
      <c r="E112" s="102" t="s">
        <v>385</v>
      </c>
      <c r="F112" s="102" t="s">
        <v>71</v>
      </c>
      <c r="G112" s="140" t="n">
        <v>3409.9</v>
      </c>
      <c r="H112" s="158" t="n">
        <v>687.9</v>
      </c>
      <c r="I112" s="136" t="n">
        <f aca="false" ca="false" dt2D="false" dtr="false" t="normal">H112*100/G112</f>
        <v>20.173612129388</v>
      </c>
    </row>
    <row customHeight="true" ht="52.5" outlineLevel="0" r="113">
      <c r="A113" s="102" t="s">
        <v>66</v>
      </c>
      <c r="B113" s="62" t="s">
        <v>388</v>
      </c>
      <c r="C113" s="150" t="n">
        <v>807</v>
      </c>
      <c r="D113" s="102" t="s">
        <v>198</v>
      </c>
      <c r="E113" s="161" t="s">
        <v>389</v>
      </c>
      <c r="F113" s="102" t="n"/>
      <c r="G113" s="162" t="n">
        <v>3000</v>
      </c>
      <c r="H113" s="141" t="n">
        <v>0</v>
      </c>
      <c r="I113" s="136" t="n">
        <f aca="false" ca="false" dt2D="false" dtr="false" t="normal">H113*100/G113</f>
        <v>0</v>
      </c>
    </row>
    <row customHeight="true" ht="25.5" outlineLevel="0" r="114">
      <c r="A114" s="102" t="s">
        <v>390</v>
      </c>
      <c r="B114" s="139" t="s">
        <v>260</v>
      </c>
      <c r="C114" s="62" t="n">
        <v>807</v>
      </c>
      <c r="D114" s="102" t="s">
        <v>198</v>
      </c>
      <c r="E114" s="161" t="s">
        <v>389</v>
      </c>
      <c r="F114" s="102" t="s">
        <v>261</v>
      </c>
      <c r="G114" s="162" t="n">
        <v>3000</v>
      </c>
      <c r="H114" s="141" t="n">
        <v>0</v>
      </c>
      <c r="I114" s="136" t="n">
        <v>0</v>
      </c>
    </row>
    <row customHeight="true" ht="30" outlineLevel="0" r="115">
      <c r="A115" s="102" t="s">
        <v>391</v>
      </c>
      <c r="B115" s="139" t="s">
        <v>263</v>
      </c>
      <c r="C115" s="62" t="n">
        <v>807</v>
      </c>
      <c r="D115" s="102" t="s">
        <v>198</v>
      </c>
      <c r="E115" s="161" t="s">
        <v>389</v>
      </c>
      <c r="F115" s="102" t="s">
        <v>71</v>
      </c>
      <c r="G115" s="162" t="n">
        <v>3000</v>
      </c>
      <c r="H115" s="141" t="n">
        <v>0</v>
      </c>
      <c r="I115" s="136" t="n">
        <v>0</v>
      </c>
    </row>
    <row customHeight="true" hidden="false" ht="43.35009765625" outlineLevel="0" r="116">
      <c r="A116" s="102" t="s">
        <v>392</v>
      </c>
      <c r="B116" s="62" t="s">
        <v>388</v>
      </c>
      <c r="C116" s="150" t="n">
        <v>807</v>
      </c>
      <c r="D116" s="102" t="s">
        <v>198</v>
      </c>
      <c r="E116" s="161" t="s">
        <v>389</v>
      </c>
      <c r="F116" s="102" t="n"/>
      <c r="G116" s="162" t="n">
        <v>30.3</v>
      </c>
      <c r="H116" s="141" t="n">
        <v>0</v>
      </c>
      <c r="I116" s="136" t="n">
        <f aca="false" ca="false" dt2D="false" dtr="false" t="normal">H116*100/G116</f>
        <v>0</v>
      </c>
    </row>
    <row customHeight="true" hidden="false" ht="43.35009765625" outlineLevel="0" r="117">
      <c r="A117" s="102" t="s">
        <v>393</v>
      </c>
      <c r="B117" s="139" t="s">
        <v>260</v>
      </c>
      <c r="C117" s="62" t="n">
        <v>807</v>
      </c>
      <c r="D117" s="102" t="s">
        <v>198</v>
      </c>
      <c r="E117" s="161" t="s">
        <v>389</v>
      </c>
      <c r="F117" s="102" t="s">
        <v>261</v>
      </c>
      <c r="G117" s="162" t="n">
        <v>30.3</v>
      </c>
      <c r="H117" s="141" t="n">
        <v>0</v>
      </c>
      <c r="I117" s="136" t="n">
        <v>0</v>
      </c>
    </row>
    <row customHeight="true" hidden="false" ht="43.35009765625" outlineLevel="0" r="118">
      <c r="A118" s="102" t="s">
        <v>394</v>
      </c>
      <c r="B118" s="139" t="s">
        <v>263</v>
      </c>
      <c r="C118" s="62" t="n">
        <v>807</v>
      </c>
      <c r="D118" s="102" t="s">
        <v>198</v>
      </c>
      <c r="E118" s="161" t="s">
        <v>389</v>
      </c>
      <c r="F118" s="102" t="s">
        <v>71</v>
      </c>
      <c r="G118" s="162" t="n">
        <v>30.3</v>
      </c>
      <c r="H118" s="141" t="n">
        <v>0</v>
      </c>
      <c r="I118" s="136" t="n">
        <v>0</v>
      </c>
    </row>
    <row customHeight="true" hidden="false" ht="43.35009765625" outlineLevel="0" r="119">
      <c r="A119" s="102" t="s">
        <v>395</v>
      </c>
      <c r="B119" s="40" t="s">
        <v>396</v>
      </c>
      <c r="C119" s="163" t="n">
        <v>807</v>
      </c>
      <c r="D119" s="102" t="s">
        <v>198</v>
      </c>
      <c r="E119" s="161" t="s">
        <v>397</v>
      </c>
      <c r="F119" s="161" t="n"/>
      <c r="G119" s="162" t="n">
        <v>598.3</v>
      </c>
      <c r="H119" s="141" t="n">
        <v>543.2</v>
      </c>
      <c r="I119" s="136" t="n">
        <f aca="false" ca="false" dt2D="false" dtr="false" t="normal">H119*100/G119</f>
        <v>90.7905732909912</v>
      </c>
    </row>
    <row customHeight="true" ht="24.75" outlineLevel="0" r="120">
      <c r="A120" s="102" t="s">
        <v>398</v>
      </c>
      <c r="B120" s="164" t="s">
        <v>399</v>
      </c>
      <c r="C120" s="163" t="n">
        <v>807</v>
      </c>
      <c r="D120" s="102" t="s">
        <v>198</v>
      </c>
      <c r="E120" s="161" t="s">
        <v>397</v>
      </c>
      <c r="F120" s="161" t="n">
        <v>200</v>
      </c>
      <c r="G120" s="162" t="n">
        <v>598.3</v>
      </c>
      <c r="H120" s="141" t="n">
        <v>543.2</v>
      </c>
      <c r="I120" s="136" t="n">
        <f aca="false" ca="false" dt2D="false" dtr="false" t="normal">H120*100/G120</f>
        <v>90.7905732909912</v>
      </c>
    </row>
    <row customHeight="true" ht="24.75" outlineLevel="0" r="121">
      <c r="A121" s="102" t="s">
        <v>400</v>
      </c>
      <c r="B121" s="164" t="s">
        <v>401</v>
      </c>
      <c r="C121" s="163" t="n">
        <v>807</v>
      </c>
      <c r="D121" s="102" t="s">
        <v>198</v>
      </c>
      <c r="E121" s="161" t="s">
        <v>397</v>
      </c>
      <c r="F121" s="161" t="n">
        <v>240</v>
      </c>
      <c r="G121" s="162" t="n">
        <v>598.3</v>
      </c>
      <c r="H121" s="141" t="n">
        <v>543.2</v>
      </c>
      <c r="I121" s="136" t="n">
        <f aca="false" ca="false" dt2D="false" dtr="false" t="normal">H121*100/G121</f>
        <v>90.7905732909912</v>
      </c>
    </row>
    <row customHeight="true" hidden="false" ht="42" outlineLevel="0" r="122">
      <c r="A122" s="102" t="s">
        <v>402</v>
      </c>
      <c r="B122" s="150" t="s">
        <v>403</v>
      </c>
      <c r="C122" s="163" t="n">
        <v>807</v>
      </c>
      <c r="D122" s="102" t="s">
        <v>198</v>
      </c>
      <c r="E122" s="161" t="s">
        <v>397</v>
      </c>
      <c r="F122" s="161" t="n"/>
      <c r="G122" s="165" t="n">
        <v>6.7</v>
      </c>
      <c r="H122" s="141" t="n">
        <v>6.7</v>
      </c>
      <c r="I122" s="136" t="n">
        <f aca="false" ca="false" dt2D="false" dtr="false" t="normal">H122*100/G122</f>
        <v>100</v>
      </c>
    </row>
    <row customHeight="true" ht="24.75" outlineLevel="0" r="123">
      <c r="A123" s="102" t="s">
        <v>54</v>
      </c>
      <c r="B123" s="164" t="s">
        <v>399</v>
      </c>
      <c r="C123" s="163" t="n">
        <v>807</v>
      </c>
      <c r="D123" s="102" t="s">
        <v>198</v>
      </c>
      <c r="E123" s="161" t="s">
        <v>397</v>
      </c>
      <c r="F123" s="161" t="n">
        <v>200</v>
      </c>
      <c r="G123" s="165" t="n">
        <v>6.7</v>
      </c>
      <c r="H123" s="141" t="n">
        <v>6.7</v>
      </c>
      <c r="I123" s="136" t="n">
        <f aca="false" ca="false" dt2D="false" dtr="false" t="normal">H123*100/G123</f>
        <v>100</v>
      </c>
    </row>
    <row customHeight="true" ht="24.75" outlineLevel="0" r="124">
      <c r="A124" s="102" t="s">
        <v>404</v>
      </c>
      <c r="B124" s="164" t="s">
        <v>401</v>
      </c>
      <c r="C124" s="163" t="n">
        <v>807</v>
      </c>
      <c r="D124" s="102" t="s">
        <v>198</v>
      </c>
      <c r="E124" s="161" t="s">
        <v>397</v>
      </c>
      <c r="F124" s="161" t="n">
        <v>240</v>
      </c>
      <c r="G124" s="165" t="n">
        <v>6.7</v>
      </c>
      <c r="H124" s="141" t="n">
        <v>6.7</v>
      </c>
      <c r="I124" s="136" t="n">
        <f aca="false" ca="false" dt2D="false" dtr="false" t="normal">H124*100/G124</f>
        <v>100</v>
      </c>
    </row>
    <row customHeight="true" ht="24.75" outlineLevel="0" r="125">
      <c r="A125" s="102" t="s">
        <v>405</v>
      </c>
      <c r="B125" s="137" t="s">
        <v>406</v>
      </c>
      <c r="C125" s="47" t="n">
        <v>807</v>
      </c>
      <c r="D125" s="98" t="s">
        <v>200</v>
      </c>
      <c r="E125" s="98" t="n"/>
      <c r="F125" s="98" t="n"/>
      <c r="G125" s="155" t="n">
        <f aca="false" ca="false" dt2D="false" dtr="false" t="normal">G126</f>
        <v>67112.8</v>
      </c>
      <c r="H125" s="135" t="n">
        <f aca="false" ca="false" dt2D="false" dtr="false" t="normal">H126</f>
        <v>21544.5</v>
      </c>
      <c r="I125" s="136" t="n">
        <f aca="false" ca="false" dt2D="false" dtr="false" t="normal">H125*100/G125</f>
        <v>32.1019239250933</v>
      </c>
    </row>
    <row customHeight="true" ht="23.25" outlineLevel="0" r="126">
      <c r="A126" s="102" t="s">
        <v>407</v>
      </c>
      <c r="B126" s="139" t="s">
        <v>201</v>
      </c>
      <c r="C126" s="62" t="n">
        <v>807</v>
      </c>
      <c r="D126" s="102" t="s">
        <v>202</v>
      </c>
      <c r="E126" s="102" t="n"/>
      <c r="F126" s="102" t="n"/>
      <c r="G126" s="140" t="n">
        <f aca="false" ca="false" dt2D="false" dtr="false" t="normal">G127</f>
        <v>67112.8</v>
      </c>
      <c r="H126" s="141" t="n">
        <f aca="false" ca="false" dt2D="false" dtr="false" t="normal">H127</f>
        <v>21544.5</v>
      </c>
      <c r="I126" s="136" t="n">
        <f aca="false" ca="false" dt2D="false" dtr="false" t="normal">H126*100/G126</f>
        <v>32.1019239250933</v>
      </c>
    </row>
    <row customHeight="true" ht="41.25" outlineLevel="0" r="127">
      <c r="A127" s="102" t="s">
        <v>408</v>
      </c>
      <c r="B127" s="159" t="s">
        <v>409</v>
      </c>
      <c r="C127" s="62" t="n">
        <v>807</v>
      </c>
      <c r="D127" s="102" t="s">
        <v>202</v>
      </c>
      <c r="E127" s="102" t="s">
        <v>410</v>
      </c>
      <c r="F127" s="102" t="n"/>
      <c r="G127" s="140" t="n">
        <f aca="false" ca="false" dt2D="false" dtr="false" t="normal">G128+G132+G136+G140+G144</f>
        <v>67112.8</v>
      </c>
      <c r="H127" s="141" t="n">
        <f aca="false" ca="false" dt2D="false" dtr="false" t="normal">H128+H132+H136+H144</f>
        <v>21544.5</v>
      </c>
      <c r="I127" s="136" t="n">
        <f aca="false" ca="false" dt2D="false" dtr="false" t="normal">H127*100/G127</f>
        <v>32.1019239250933</v>
      </c>
    </row>
    <row customHeight="true" ht="49.5" outlineLevel="0" r="128">
      <c r="A128" s="102" t="s">
        <v>411</v>
      </c>
      <c r="B128" s="159" t="s">
        <v>412</v>
      </c>
      <c r="C128" s="62" t="n">
        <v>807</v>
      </c>
      <c r="D128" s="102" t="s">
        <v>202</v>
      </c>
      <c r="E128" s="102" t="s">
        <v>413</v>
      </c>
      <c r="F128" s="102" t="n"/>
      <c r="G128" s="140" t="n">
        <f aca="false" ca="false" dt2D="false" dtr="false" t="normal">G129</f>
        <v>1654</v>
      </c>
      <c r="H128" s="141" t="n">
        <f aca="false" ca="false" dt2D="false" dtr="false" t="normal">H130</f>
        <v>871.9</v>
      </c>
      <c r="I128" s="136" t="n">
        <f aca="false" ca="false" dt2D="false" dtr="false" t="normal">H128*100/G128</f>
        <v>52.7146311970979</v>
      </c>
    </row>
    <row customHeight="true" ht="156" outlineLevel="0" r="129">
      <c r="A129" s="102" t="s">
        <v>414</v>
      </c>
      <c r="B129" s="166" t="s">
        <v>415</v>
      </c>
      <c r="C129" s="62" t="n">
        <v>807</v>
      </c>
      <c r="D129" s="102" t="s">
        <v>202</v>
      </c>
      <c r="E129" s="102" t="s">
        <v>416</v>
      </c>
      <c r="F129" s="102" t="n"/>
      <c r="G129" s="140" t="n">
        <v>1654</v>
      </c>
      <c r="H129" s="141" t="n">
        <f aca="false" ca="false" dt2D="false" dtr="false" t="normal">H131</f>
        <v>871.9</v>
      </c>
      <c r="I129" s="136" t="n">
        <f aca="false" ca="false" dt2D="false" dtr="false" t="normal">H129*100/G129</f>
        <v>52.7146311970979</v>
      </c>
    </row>
    <row ht="25.5" outlineLevel="0" r="130">
      <c r="A130" s="102" t="s">
        <v>417</v>
      </c>
      <c r="B130" s="139" t="s">
        <v>260</v>
      </c>
      <c r="C130" s="62" t="n">
        <v>807</v>
      </c>
      <c r="D130" s="102" t="s">
        <v>202</v>
      </c>
      <c r="E130" s="102" t="s">
        <v>416</v>
      </c>
      <c r="F130" s="102" t="s">
        <v>261</v>
      </c>
      <c r="G130" s="140" t="n">
        <f aca="false" ca="false" dt2D="false" dtr="false" t="normal">G131</f>
        <v>1654</v>
      </c>
      <c r="H130" s="141" t="n">
        <f aca="false" ca="false" dt2D="false" dtr="false" t="normal">H131</f>
        <v>871.9</v>
      </c>
      <c r="I130" s="136" t="n">
        <f aca="false" ca="false" dt2D="false" dtr="false" t="normal">H130*100/G130</f>
        <v>52.7146311970979</v>
      </c>
    </row>
    <row customHeight="true" ht="31.3500003814697" outlineLevel="0" r="131">
      <c r="A131" s="102" t="s">
        <v>137</v>
      </c>
      <c r="B131" s="139" t="s">
        <v>263</v>
      </c>
      <c r="C131" s="62" t="n">
        <v>807</v>
      </c>
      <c r="D131" s="102" t="s">
        <v>202</v>
      </c>
      <c r="E131" s="102" t="s">
        <v>416</v>
      </c>
      <c r="F131" s="102" t="s">
        <v>71</v>
      </c>
      <c r="G131" s="140" t="n">
        <v>1654</v>
      </c>
      <c r="H131" s="141" t="n">
        <v>871.9</v>
      </c>
      <c r="I131" s="136" t="n">
        <f aca="false" ca="false" dt2D="false" dtr="false" t="normal">H131*100/G131</f>
        <v>52.7146311970979</v>
      </c>
    </row>
    <row customHeight="true" ht="35.25" outlineLevel="0" r="132">
      <c r="A132" s="102" t="s">
        <v>418</v>
      </c>
      <c r="B132" s="166" t="s">
        <v>419</v>
      </c>
      <c r="C132" s="62" t="n">
        <v>807</v>
      </c>
      <c r="D132" s="102" t="s">
        <v>202</v>
      </c>
      <c r="E132" s="102" t="s">
        <v>420</v>
      </c>
      <c r="F132" s="102" t="n"/>
      <c r="G132" s="140" t="n">
        <f aca="false" ca="false" dt2D="false" dtr="false" t="normal">G133</f>
        <v>450</v>
      </c>
      <c r="H132" s="141" t="n">
        <f aca="false" ca="false" dt2D="false" dtr="false" t="normal">H133</f>
        <v>446.5</v>
      </c>
      <c r="I132" s="136" t="n">
        <f aca="false" ca="false" dt2D="false" dtr="false" t="normal">H132*100/G132</f>
        <v>99.2222222222222</v>
      </c>
    </row>
    <row customHeight="true" ht="107.25" outlineLevel="0" r="133">
      <c r="A133" s="102" t="s">
        <v>240</v>
      </c>
      <c r="B133" s="166" t="s">
        <v>421</v>
      </c>
      <c r="C133" s="62" t="n">
        <v>807</v>
      </c>
      <c r="D133" s="102" t="s">
        <v>202</v>
      </c>
      <c r="E133" s="102" t="s">
        <v>422</v>
      </c>
      <c r="F133" s="102" t="s">
        <v>255</v>
      </c>
      <c r="G133" s="140" t="n">
        <f aca="false" ca="false" dt2D="false" dtr="false" t="normal">G134</f>
        <v>450</v>
      </c>
      <c r="H133" s="141" t="n">
        <f aca="false" ca="false" dt2D="false" dtr="false" t="normal">H134</f>
        <v>446.5</v>
      </c>
      <c r="I133" s="136" t="n">
        <f aca="false" ca="false" dt2D="false" dtr="false" t="normal">H133*100/G133</f>
        <v>99.2222222222222</v>
      </c>
    </row>
    <row customHeight="true" ht="28.5" outlineLevel="0" r="134">
      <c r="A134" s="102" t="s">
        <v>423</v>
      </c>
      <c r="B134" s="139" t="s">
        <v>260</v>
      </c>
      <c r="C134" s="62" t="n">
        <v>807</v>
      </c>
      <c r="D134" s="102" t="s">
        <v>202</v>
      </c>
      <c r="E134" s="102" t="s">
        <v>422</v>
      </c>
      <c r="F134" s="102" t="s">
        <v>261</v>
      </c>
      <c r="G134" s="140" t="n">
        <f aca="false" ca="false" dt2D="false" dtr="false" t="normal">G135</f>
        <v>450</v>
      </c>
      <c r="H134" s="141" t="n">
        <f aca="false" ca="false" dt2D="false" dtr="false" t="normal">H135</f>
        <v>446.5</v>
      </c>
      <c r="I134" s="136" t="n">
        <f aca="false" ca="false" dt2D="false" dtr="false" t="normal">H134*100/G134</f>
        <v>99.2222222222222</v>
      </c>
    </row>
    <row customHeight="true" ht="33.9500007629395" outlineLevel="0" r="135">
      <c r="A135" s="102" t="s">
        <v>424</v>
      </c>
      <c r="B135" s="139" t="s">
        <v>263</v>
      </c>
      <c r="C135" s="62" t="n">
        <v>807</v>
      </c>
      <c r="D135" s="102" t="s">
        <v>202</v>
      </c>
      <c r="E135" s="102" t="s">
        <v>422</v>
      </c>
      <c r="F135" s="102" t="s">
        <v>71</v>
      </c>
      <c r="G135" s="140" t="n">
        <v>450</v>
      </c>
      <c r="H135" s="141" t="n">
        <v>446.5</v>
      </c>
      <c r="I135" s="136" t="n">
        <f aca="false" ca="false" dt2D="false" dtr="false" t="normal">H135*100/G135</f>
        <v>99.2222222222222</v>
      </c>
    </row>
    <row customHeight="true" ht="29.25" outlineLevel="0" r="136">
      <c r="A136" s="102" t="s">
        <v>425</v>
      </c>
      <c r="B136" s="159" t="s">
        <v>426</v>
      </c>
      <c r="C136" s="62" t="n">
        <v>807</v>
      </c>
      <c r="D136" s="102" t="s">
        <v>202</v>
      </c>
      <c r="E136" s="102" t="s">
        <v>427</v>
      </c>
      <c r="F136" s="102" t="n"/>
      <c r="G136" s="140" t="n">
        <f aca="false" ca="false" dt2D="false" dtr="false" t="normal">G137</f>
        <v>322.4</v>
      </c>
      <c r="H136" s="141" t="n">
        <f aca="false" ca="false" dt2D="false" dtr="false" t="normal">H137</f>
        <v>250.8</v>
      </c>
      <c r="I136" s="136" t="n">
        <f aca="false" ca="false" dt2D="false" dtr="false" t="normal">H136*100/G136</f>
        <v>77.7915632754342</v>
      </c>
    </row>
    <row customHeight="true" ht="86.25" outlineLevel="0" r="137">
      <c r="A137" s="102" t="s">
        <v>428</v>
      </c>
      <c r="B137" s="159" t="s">
        <v>429</v>
      </c>
      <c r="C137" s="62" t="n">
        <v>807</v>
      </c>
      <c r="D137" s="102" t="s">
        <v>202</v>
      </c>
      <c r="E137" s="102" t="s">
        <v>430</v>
      </c>
      <c r="F137" s="102" t="n"/>
      <c r="G137" s="140" t="n">
        <f aca="false" ca="false" dt2D="false" dtr="false" t="normal">G138</f>
        <v>322.4</v>
      </c>
      <c r="H137" s="141" t="n">
        <f aca="false" ca="false" dt2D="false" dtr="false" t="normal">H138</f>
        <v>250.8</v>
      </c>
      <c r="I137" s="136" t="n">
        <f aca="false" ca="false" dt2D="false" dtr="false" t="normal">H137*100/G137</f>
        <v>77.7915632754342</v>
      </c>
    </row>
    <row customHeight="true" ht="32.25" outlineLevel="0" r="138">
      <c r="A138" s="102" t="s">
        <v>431</v>
      </c>
      <c r="B138" s="139" t="s">
        <v>260</v>
      </c>
      <c r="C138" s="62" t="n">
        <v>807</v>
      </c>
      <c r="D138" s="102" t="s">
        <v>202</v>
      </c>
      <c r="E138" s="102" t="s">
        <v>430</v>
      </c>
      <c r="F138" s="102" t="s">
        <v>261</v>
      </c>
      <c r="G138" s="140" t="n">
        <f aca="false" ca="false" dt2D="false" dtr="false" t="normal">G139</f>
        <v>322.4</v>
      </c>
      <c r="H138" s="141" t="n">
        <v>250.8</v>
      </c>
      <c r="I138" s="136" t="n">
        <f aca="false" ca="false" dt2D="false" dtr="false" t="normal">H138*100/G138</f>
        <v>77.7915632754342</v>
      </c>
    </row>
    <row customHeight="true" ht="36" outlineLevel="0" r="139">
      <c r="A139" s="102" t="s">
        <v>432</v>
      </c>
      <c r="B139" s="139" t="s">
        <v>263</v>
      </c>
      <c r="C139" s="62" t="n">
        <v>807</v>
      </c>
      <c r="D139" s="102" t="s">
        <v>202</v>
      </c>
      <c r="E139" s="102" t="s">
        <v>430</v>
      </c>
      <c r="F139" s="102" t="s">
        <v>71</v>
      </c>
      <c r="G139" s="140" t="n">
        <v>322.4</v>
      </c>
      <c r="H139" s="141" t="n">
        <v>250.8</v>
      </c>
      <c r="I139" s="136" t="n">
        <f aca="false" ca="false" dt2D="false" dtr="false" t="normal">H139*100/G139</f>
        <v>77.7915632754342</v>
      </c>
    </row>
    <row customHeight="true" ht="41.25" outlineLevel="0" r="140">
      <c r="A140" s="102" t="s">
        <v>433</v>
      </c>
      <c r="B140" s="159" t="s">
        <v>434</v>
      </c>
      <c r="C140" s="62" t="n">
        <v>807</v>
      </c>
      <c r="D140" s="102" t="s">
        <v>202</v>
      </c>
      <c r="E140" s="102" t="s">
        <v>435</v>
      </c>
      <c r="F140" s="102" t="n"/>
      <c r="G140" s="140" t="n">
        <f aca="false" ca="false" dt2D="false" dtr="false" t="normal">G141</f>
        <v>100</v>
      </c>
      <c r="H140" s="141" t="n">
        <f aca="false" ca="false" dt2D="false" dtr="false" t="normal">H141</f>
        <v>0</v>
      </c>
      <c r="I140" s="136" t="n">
        <f aca="false" ca="false" dt2D="false" dtr="false" t="normal">H140*100/G140</f>
        <v>0</v>
      </c>
    </row>
    <row customHeight="true" ht="87" outlineLevel="0" r="141">
      <c r="A141" s="102" t="s">
        <v>436</v>
      </c>
      <c r="B141" s="159" t="s">
        <v>437</v>
      </c>
      <c r="C141" s="62" t="n">
        <v>807</v>
      </c>
      <c r="D141" s="102" t="s">
        <v>202</v>
      </c>
      <c r="E141" s="102" t="s">
        <v>438</v>
      </c>
      <c r="F141" s="102" t="n"/>
      <c r="G141" s="140" t="n">
        <f aca="false" ca="false" dt2D="false" dtr="false" t="normal">G142</f>
        <v>100</v>
      </c>
      <c r="H141" s="141" t="n">
        <v>0</v>
      </c>
      <c r="I141" s="136" t="n">
        <f aca="false" ca="false" dt2D="false" dtr="false" t="normal">H141*100/G141</f>
        <v>0</v>
      </c>
    </row>
    <row customHeight="true" ht="33" outlineLevel="0" r="142">
      <c r="A142" s="102" t="s">
        <v>439</v>
      </c>
      <c r="B142" s="139" t="s">
        <v>260</v>
      </c>
      <c r="C142" s="62" t="n">
        <v>807</v>
      </c>
      <c r="D142" s="102" t="s">
        <v>202</v>
      </c>
      <c r="E142" s="102" t="s">
        <v>438</v>
      </c>
      <c r="F142" s="102" t="s">
        <v>261</v>
      </c>
      <c r="G142" s="140" t="n">
        <f aca="false" ca="false" dt2D="false" dtr="false" t="normal">G143</f>
        <v>100</v>
      </c>
      <c r="H142" s="141" t="n">
        <v>0</v>
      </c>
      <c r="I142" s="136" t="n">
        <f aca="false" ca="false" dt2D="false" dtr="false" t="normal">H142*100/G142</f>
        <v>0</v>
      </c>
    </row>
    <row customHeight="true" ht="29.25" outlineLevel="0" r="143">
      <c r="A143" s="102" t="s">
        <v>440</v>
      </c>
      <c r="B143" s="139" t="s">
        <v>263</v>
      </c>
      <c r="C143" s="62" t="n">
        <v>807</v>
      </c>
      <c r="D143" s="102" t="s">
        <v>202</v>
      </c>
      <c r="E143" s="102" t="s">
        <v>438</v>
      </c>
      <c r="F143" s="102" t="s">
        <v>71</v>
      </c>
      <c r="G143" s="140" t="n">
        <v>100</v>
      </c>
      <c r="H143" s="141" t="n">
        <v>0</v>
      </c>
      <c r="I143" s="136" t="n">
        <f aca="false" ca="false" dt2D="false" dtr="false" t="normal">H143*100/G143</f>
        <v>0</v>
      </c>
    </row>
    <row customHeight="true" ht="41.8499984741211" outlineLevel="0" r="144">
      <c r="A144" s="102" t="s">
        <v>441</v>
      </c>
      <c r="B144" s="159" t="s">
        <v>442</v>
      </c>
      <c r="C144" s="62" t="n">
        <v>807</v>
      </c>
      <c r="D144" s="102" t="s">
        <v>202</v>
      </c>
      <c r="E144" s="102" t="s">
        <v>443</v>
      </c>
      <c r="F144" s="102" t="n"/>
      <c r="G144" s="140" t="n">
        <f aca="false" ca="false" dt2D="false" dtr="false" t="normal">G145+G148+G150+G153+G156+G159+G162+G165+G168</f>
        <v>64586.4</v>
      </c>
      <c r="H144" s="141" t="n">
        <f aca="false" ca="false" dt2D="false" dtr="false" t="normal">H145+H148+H150+H159+H165+H168</f>
        <v>19975.3</v>
      </c>
      <c r="I144" s="136" t="n">
        <f aca="false" ca="false" dt2D="false" dtr="false" t="normal">H144*100/G144</f>
        <v>30.9280281916936</v>
      </c>
    </row>
    <row customHeight="true" ht="42" outlineLevel="0" r="145">
      <c r="A145" s="102" t="s">
        <v>444</v>
      </c>
      <c r="B145" s="139" t="s">
        <v>445</v>
      </c>
      <c r="C145" s="62" t="n">
        <v>807</v>
      </c>
      <c r="D145" s="102" t="s">
        <v>202</v>
      </c>
      <c r="E145" s="102" t="s">
        <v>443</v>
      </c>
      <c r="F145" s="102" t="n"/>
      <c r="G145" s="140" t="n">
        <f aca="false" ca="false" dt2D="false" dtr="false" t="normal">G146</f>
        <v>140</v>
      </c>
      <c r="H145" s="141" t="n">
        <f aca="false" ca="false" dt2D="false" dtr="false" t="normal">H146</f>
        <v>91.1</v>
      </c>
      <c r="I145" s="136" t="n">
        <f aca="false" ca="false" dt2D="false" dtr="false" t="normal">H145*100/G145</f>
        <v>65.0714285714286</v>
      </c>
    </row>
    <row customHeight="true" ht="34.5" outlineLevel="0" r="146">
      <c r="A146" s="102" t="s">
        <v>446</v>
      </c>
      <c r="B146" s="139" t="s">
        <v>260</v>
      </c>
      <c r="C146" s="62" t="n">
        <v>807</v>
      </c>
      <c r="D146" s="102" t="s">
        <v>202</v>
      </c>
      <c r="E146" s="102" t="s">
        <v>443</v>
      </c>
      <c r="F146" s="102" t="s">
        <v>261</v>
      </c>
      <c r="G146" s="140" t="n">
        <f aca="false" ca="false" dt2D="false" dtr="false" t="normal">G147</f>
        <v>140</v>
      </c>
      <c r="H146" s="141" t="n">
        <f aca="false" ca="false" dt2D="false" dtr="false" t="normal">H147</f>
        <v>91.1</v>
      </c>
      <c r="I146" s="136" t="n">
        <f aca="false" ca="false" dt2D="false" dtr="false" t="normal">H146*100/G146</f>
        <v>65.0714285714286</v>
      </c>
    </row>
    <row customHeight="true" ht="36" outlineLevel="0" r="147">
      <c r="A147" s="102" t="s">
        <v>447</v>
      </c>
      <c r="B147" s="139" t="s">
        <v>263</v>
      </c>
      <c r="C147" s="62" t="n">
        <v>807</v>
      </c>
      <c r="D147" s="102" t="s">
        <v>202</v>
      </c>
      <c r="E147" s="102" t="s">
        <v>443</v>
      </c>
      <c r="F147" s="102" t="s">
        <v>71</v>
      </c>
      <c r="G147" s="140" t="n">
        <v>140</v>
      </c>
      <c r="H147" s="141" t="n">
        <v>91.1</v>
      </c>
      <c r="I147" s="136" t="n">
        <f aca="false" ca="false" dt2D="false" dtr="false" t="normal">H147*100/G147</f>
        <v>65.0714285714286</v>
      </c>
    </row>
    <row customHeight="true" ht="65.25" outlineLevel="0" r="148">
      <c r="A148" s="102" t="s">
        <v>448</v>
      </c>
      <c r="B148" s="139" t="s">
        <v>237</v>
      </c>
      <c r="C148" s="62" t="n">
        <v>807</v>
      </c>
      <c r="D148" s="102" t="s">
        <v>202</v>
      </c>
      <c r="E148" s="102" t="s">
        <v>443</v>
      </c>
      <c r="F148" s="102" t="s">
        <v>66</v>
      </c>
      <c r="G148" s="140" t="n">
        <v>1611.6</v>
      </c>
      <c r="H148" s="141" t="n">
        <f aca="false" ca="false" dt2D="false" dtr="false" t="normal">H149</f>
        <v>753.5</v>
      </c>
      <c r="I148" s="136" t="n">
        <f aca="false" ca="false" dt2D="false" dtr="false" t="normal">H148*100/G148</f>
        <v>46.7547778605113</v>
      </c>
    </row>
    <row customHeight="true" ht="26.25" outlineLevel="0" r="149">
      <c r="A149" s="102" t="s">
        <v>449</v>
      </c>
      <c r="B149" s="148" t="s">
        <v>317</v>
      </c>
      <c r="C149" s="62" t="n">
        <v>807</v>
      </c>
      <c r="D149" s="102" t="s">
        <v>202</v>
      </c>
      <c r="E149" s="102" t="s">
        <v>443</v>
      </c>
      <c r="F149" s="102" t="s">
        <v>54</v>
      </c>
      <c r="G149" s="140" t="n">
        <v>1611.6</v>
      </c>
      <c r="H149" s="141" t="n">
        <v>753.5</v>
      </c>
      <c r="I149" s="136" t="n">
        <f aca="false" ca="false" dt2D="false" dtr="false" t="normal">H149*100/G149</f>
        <v>46.7547778605113</v>
      </c>
    </row>
    <row customHeight="true" ht="68.25" outlineLevel="0" r="150">
      <c r="A150" s="102" t="s">
        <v>450</v>
      </c>
      <c r="B150" s="139" t="s">
        <v>246</v>
      </c>
      <c r="C150" s="62" t="n">
        <v>807</v>
      </c>
      <c r="D150" s="102" t="s">
        <v>202</v>
      </c>
      <c r="E150" s="102" t="s">
        <v>451</v>
      </c>
      <c r="F150" s="102" t="n"/>
      <c r="G150" s="140" t="n">
        <v>147.3</v>
      </c>
      <c r="H150" s="141" t="n">
        <f aca="false" ca="false" dt2D="false" dtr="false" t="normal">H151</f>
        <v>124.8</v>
      </c>
      <c r="I150" s="136" t="n">
        <f aca="false" ca="false" dt2D="false" dtr="false" t="normal">H150*100/G150</f>
        <v>84.7250509164969</v>
      </c>
    </row>
    <row customHeight="true" ht="65.25" outlineLevel="0" r="151">
      <c r="A151" s="102" t="s">
        <v>452</v>
      </c>
      <c r="B151" s="139" t="s">
        <v>237</v>
      </c>
      <c r="C151" s="62" t="n">
        <v>807</v>
      </c>
      <c r="D151" s="102" t="s">
        <v>202</v>
      </c>
      <c r="E151" s="102" t="s">
        <v>451</v>
      </c>
      <c r="F151" s="102" t="s">
        <v>66</v>
      </c>
      <c r="G151" s="140" t="n">
        <v>147.3</v>
      </c>
      <c r="H151" s="141" t="n">
        <f aca="false" ca="false" dt2D="false" dtr="false" t="normal">H152</f>
        <v>124.8</v>
      </c>
      <c r="I151" s="136" t="n">
        <f aca="false" ca="false" dt2D="false" dtr="false" t="normal">H151*100/G151</f>
        <v>84.7250509164969</v>
      </c>
    </row>
    <row customHeight="true" ht="32.25" outlineLevel="0" r="152">
      <c r="A152" s="102" t="s">
        <v>453</v>
      </c>
      <c r="B152" s="139" t="s">
        <v>239</v>
      </c>
      <c r="C152" s="62" t="n">
        <v>807</v>
      </c>
      <c r="D152" s="102" t="s">
        <v>202</v>
      </c>
      <c r="E152" s="102" t="s">
        <v>451</v>
      </c>
      <c r="F152" s="102" t="s">
        <v>54</v>
      </c>
      <c r="G152" s="140" t="n">
        <v>147.3</v>
      </c>
      <c r="H152" s="141" t="n">
        <v>124.8</v>
      </c>
      <c r="I152" s="136" t="n">
        <f aca="false" ca="false" dt2D="false" dtr="false" t="normal">H152*100/G152</f>
        <v>84.7250509164969</v>
      </c>
    </row>
    <row customHeight="true" ht="60.75" outlineLevel="0" r="153">
      <c r="A153" s="102" t="s">
        <v>106</v>
      </c>
      <c r="B153" s="160" t="s">
        <v>454</v>
      </c>
      <c r="C153" s="62" t="n">
        <v>807</v>
      </c>
      <c r="D153" s="102" t="s">
        <v>202</v>
      </c>
      <c r="E153" s="102" t="s">
        <v>455</v>
      </c>
      <c r="F153" s="102" t="n"/>
      <c r="G153" s="167" t="n">
        <v>599</v>
      </c>
      <c r="H153" s="167" t="n">
        <v>0</v>
      </c>
      <c r="I153" s="168" t="n">
        <f aca="false" ca="false" dt2D="false" dtr="false" t="normal">H153/G153*100</f>
        <v>0</v>
      </c>
    </row>
    <row customHeight="true" ht="24" outlineLevel="0" r="154">
      <c r="A154" s="102" t="s">
        <v>456</v>
      </c>
      <c r="B154" s="139" t="s">
        <v>260</v>
      </c>
      <c r="C154" s="62" t="n">
        <v>807</v>
      </c>
      <c r="D154" s="102" t="s">
        <v>202</v>
      </c>
      <c r="E154" s="102" t="s">
        <v>455</v>
      </c>
      <c r="F154" s="102" t="s">
        <v>261</v>
      </c>
      <c r="G154" s="167" t="n">
        <v>599</v>
      </c>
      <c r="H154" s="167" t="n">
        <v>0</v>
      </c>
      <c r="I154" s="168" t="n">
        <f aca="false" ca="false" dt2D="false" dtr="false" t="normal">H154/G154*100</f>
        <v>0</v>
      </c>
    </row>
    <row customHeight="true" ht="24" outlineLevel="0" r="155">
      <c r="A155" s="102" t="s">
        <v>457</v>
      </c>
      <c r="B155" s="139" t="s">
        <v>263</v>
      </c>
      <c r="C155" s="62" t="n">
        <v>807</v>
      </c>
      <c r="D155" s="102" t="s">
        <v>202</v>
      </c>
      <c r="E155" s="102" t="s">
        <v>455</v>
      </c>
      <c r="F155" s="102" t="s">
        <v>71</v>
      </c>
      <c r="G155" s="167" t="n">
        <v>599</v>
      </c>
      <c r="H155" s="167" t="n">
        <v>0</v>
      </c>
      <c r="I155" s="168" t="n">
        <f aca="false" ca="false" dt2D="false" dtr="false" t="normal">H155/G155*100</f>
        <v>0</v>
      </c>
    </row>
    <row customHeight="true" ht="39.75" outlineLevel="0" r="156">
      <c r="A156" s="102" t="s">
        <v>458</v>
      </c>
      <c r="B156" s="169" t="s">
        <v>459</v>
      </c>
      <c r="C156" s="62" t="n">
        <v>807</v>
      </c>
      <c r="D156" s="102" t="s">
        <v>202</v>
      </c>
      <c r="E156" s="102" t="s">
        <v>460</v>
      </c>
      <c r="F156" s="102" t="n"/>
      <c r="G156" s="167" t="n">
        <v>2352</v>
      </c>
      <c r="H156" s="167" t="n">
        <v>0</v>
      </c>
      <c r="I156" s="168" t="n">
        <f aca="false" ca="false" dt2D="false" dtr="false" t="normal">H156/G156*100</f>
        <v>0</v>
      </c>
    </row>
    <row customHeight="true" ht="24" outlineLevel="0" r="157">
      <c r="A157" s="102" t="s">
        <v>461</v>
      </c>
      <c r="B157" s="139" t="s">
        <v>260</v>
      </c>
      <c r="C157" s="62" t="n">
        <v>807</v>
      </c>
      <c r="D157" s="102" t="s">
        <v>202</v>
      </c>
      <c r="E157" s="102" t="s">
        <v>460</v>
      </c>
      <c r="F157" s="102" t="s">
        <v>261</v>
      </c>
      <c r="G157" s="167" t="n">
        <v>2352</v>
      </c>
      <c r="H157" s="167" t="n">
        <v>0</v>
      </c>
      <c r="I157" s="168" t="n">
        <f aca="false" ca="false" dt2D="false" dtr="false" t="normal">H157/G157*100</f>
        <v>0</v>
      </c>
    </row>
    <row customHeight="true" ht="24" outlineLevel="0" r="158">
      <c r="A158" s="102" t="s">
        <v>462</v>
      </c>
      <c r="B158" s="139" t="s">
        <v>263</v>
      </c>
      <c r="C158" s="62" t="n">
        <v>807</v>
      </c>
      <c r="D158" s="102" t="s">
        <v>202</v>
      </c>
      <c r="E158" s="102" t="s">
        <v>460</v>
      </c>
      <c r="F158" s="102" t="s">
        <v>71</v>
      </c>
      <c r="G158" s="167" t="n">
        <v>2352</v>
      </c>
      <c r="H158" s="167" t="n">
        <v>0</v>
      </c>
      <c r="I158" s="168" t="n">
        <f aca="false" ca="false" dt2D="false" dtr="false" t="normal">H158/G158*100</f>
        <v>0</v>
      </c>
    </row>
    <row customHeight="true" ht="51" outlineLevel="0" r="159">
      <c r="A159" s="102" t="s">
        <v>463</v>
      </c>
      <c r="B159" s="62" t="s">
        <v>464</v>
      </c>
      <c r="C159" s="62" t="n">
        <v>807</v>
      </c>
      <c r="D159" s="102" t="s">
        <v>202</v>
      </c>
      <c r="E159" s="102" t="s">
        <v>465</v>
      </c>
      <c r="F159" s="167" t="n"/>
      <c r="G159" s="167" t="n">
        <v>11.8</v>
      </c>
      <c r="H159" s="167" t="n">
        <v>11.8</v>
      </c>
      <c r="I159" s="136" t="n">
        <f aca="false" ca="false" dt2D="false" dtr="false" t="normal">H159*100/G159</f>
        <v>100</v>
      </c>
    </row>
    <row customHeight="true" ht="24" outlineLevel="0" r="160">
      <c r="A160" s="102" t="s">
        <v>466</v>
      </c>
      <c r="B160" s="139" t="s">
        <v>260</v>
      </c>
      <c r="C160" s="62" t="n">
        <v>807</v>
      </c>
      <c r="D160" s="102" t="s">
        <v>202</v>
      </c>
      <c r="E160" s="102" t="s">
        <v>465</v>
      </c>
      <c r="F160" s="102" t="s">
        <v>261</v>
      </c>
      <c r="G160" s="167" t="n">
        <v>11.8</v>
      </c>
      <c r="H160" s="167" t="n">
        <v>11.8</v>
      </c>
      <c r="I160" s="136" t="n">
        <f aca="false" ca="false" dt2D="false" dtr="false" t="normal">H160*100/G160</f>
        <v>100</v>
      </c>
    </row>
    <row customHeight="true" ht="24" outlineLevel="0" r="161">
      <c r="A161" s="102" t="s">
        <v>467</v>
      </c>
      <c r="B161" s="139" t="s">
        <v>263</v>
      </c>
      <c r="C161" s="62" t="n">
        <v>807</v>
      </c>
      <c r="D161" s="102" t="s">
        <v>202</v>
      </c>
      <c r="E161" s="102" t="s">
        <v>465</v>
      </c>
      <c r="F161" s="102" t="s">
        <v>71</v>
      </c>
      <c r="G161" s="167" t="n">
        <v>11.8</v>
      </c>
      <c r="H161" s="167" t="n">
        <v>11.8</v>
      </c>
      <c r="I161" s="136" t="n">
        <f aca="false" ca="false" dt2D="false" dtr="false" t="normal">H161*100/G161</f>
        <v>100</v>
      </c>
    </row>
    <row customHeight="true" hidden="false" ht="101.4990234375" outlineLevel="0" r="162">
      <c r="A162" s="161" t="s">
        <v>468</v>
      </c>
      <c r="B162" s="164" t="s">
        <v>469</v>
      </c>
      <c r="C162" s="163" t="n">
        <v>807</v>
      </c>
      <c r="D162" s="102" t="s">
        <v>202</v>
      </c>
      <c r="E162" s="161" t="s">
        <v>470</v>
      </c>
      <c r="F162" s="161" t="n"/>
      <c r="G162" s="165" t="n">
        <v>128.1</v>
      </c>
      <c r="H162" s="167" t="n">
        <v>0</v>
      </c>
      <c r="I162" s="136" t="n">
        <f aca="false" ca="false" dt2D="false" dtr="false" t="normal">H162*100/G162</f>
        <v>0</v>
      </c>
    </row>
    <row customHeight="true" ht="24" outlineLevel="0" r="163">
      <c r="A163" s="161" t="s">
        <v>114</v>
      </c>
      <c r="B163" s="164" t="s">
        <v>399</v>
      </c>
      <c r="C163" s="163" t="n">
        <v>807</v>
      </c>
      <c r="D163" s="102" t="s">
        <v>202</v>
      </c>
      <c r="E163" s="161" t="s">
        <v>470</v>
      </c>
      <c r="F163" s="102" t="s">
        <v>261</v>
      </c>
      <c r="G163" s="165" t="n">
        <v>128.1</v>
      </c>
      <c r="H163" s="167" t="n">
        <v>0</v>
      </c>
      <c r="I163" s="136" t="n">
        <f aca="false" ca="false" dt2D="false" dtr="false" t="normal">H163*100/G163</f>
        <v>0</v>
      </c>
    </row>
    <row customHeight="true" ht="24" outlineLevel="0" r="164">
      <c r="A164" s="161" t="s">
        <v>471</v>
      </c>
      <c r="B164" s="164" t="s">
        <v>401</v>
      </c>
      <c r="C164" s="163" t="n">
        <v>807</v>
      </c>
      <c r="D164" s="102" t="s">
        <v>202</v>
      </c>
      <c r="E164" s="161" t="s">
        <v>470</v>
      </c>
      <c r="F164" s="161" t="s">
        <v>71</v>
      </c>
      <c r="G164" s="165" t="n">
        <v>128.1</v>
      </c>
      <c r="H164" s="167" t="n">
        <v>0</v>
      </c>
      <c r="I164" s="136" t="n">
        <f aca="false" ca="false" dt2D="false" dtr="false" t="normal">H164*100/G164</f>
        <v>0</v>
      </c>
    </row>
    <row customHeight="true" ht="24" outlineLevel="0" r="165">
      <c r="A165" s="102" t="s">
        <v>472</v>
      </c>
      <c r="B165" s="62" t="s">
        <v>473</v>
      </c>
      <c r="C165" s="163" t="n">
        <v>807</v>
      </c>
      <c r="D165" s="102" t="s">
        <v>202</v>
      </c>
      <c r="E165" s="161" t="s">
        <v>474</v>
      </c>
      <c r="F165" s="161" t="n"/>
      <c r="G165" s="165" t="n">
        <v>10101.1</v>
      </c>
      <c r="H165" s="167" t="n">
        <v>3450.3</v>
      </c>
      <c r="I165" s="136" t="n">
        <f aca="false" ca="false" dt2D="false" dtr="false" t="normal">H165*100/G165</f>
        <v>34.1576659967726</v>
      </c>
    </row>
    <row customHeight="true" ht="24" outlineLevel="0" r="166">
      <c r="A166" s="102" t="s">
        <v>475</v>
      </c>
      <c r="B166" s="164" t="s">
        <v>399</v>
      </c>
      <c r="C166" s="163" t="n">
        <v>807</v>
      </c>
      <c r="D166" s="102" t="s">
        <v>202</v>
      </c>
      <c r="E166" s="161" t="s">
        <v>474</v>
      </c>
      <c r="F166" s="102" t="s">
        <v>261</v>
      </c>
      <c r="G166" s="165" t="n">
        <v>10101.1</v>
      </c>
      <c r="H166" s="167" t="n">
        <v>3450.3</v>
      </c>
      <c r="I166" s="136" t="n">
        <f aca="false" ca="false" dt2D="false" dtr="false" t="normal">H166*100/G166</f>
        <v>34.1576659967726</v>
      </c>
    </row>
    <row customHeight="true" ht="24" outlineLevel="0" r="167">
      <c r="A167" s="102" t="s">
        <v>476</v>
      </c>
      <c r="B167" s="164" t="s">
        <v>401</v>
      </c>
      <c r="C167" s="163" t="n">
        <v>807</v>
      </c>
      <c r="D167" s="102" t="s">
        <v>202</v>
      </c>
      <c r="E167" s="161" t="s">
        <v>474</v>
      </c>
      <c r="F167" s="161" t="n">
        <v>240</v>
      </c>
      <c r="G167" s="165" t="n">
        <v>10101.1</v>
      </c>
      <c r="H167" s="167" t="n">
        <v>3450.3</v>
      </c>
      <c r="I167" s="136" t="n">
        <f aca="false" ca="false" dt2D="false" dtr="false" t="normal">H167*100/G167</f>
        <v>34.1576659967726</v>
      </c>
    </row>
    <row customHeight="true" ht="24" outlineLevel="0" r="168">
      <c r="A168" s="102" t="s">
        <v>477</v>
      </c>
      <c r="B168" s="165" t="s">
        <v>478</v>
      </c>
      <c r="C168" s="163" t="n">
        <v>807</v>
      </c>
      <c r="D168" s="102" t="s">
        <v>202</v>
      </c>
      <c r="E168" s="161" t="s">
        <v>479</v>
      </c>
      <c r="F168" s="161" t="n"/>
      <c r="G168" s="165" t="n">
        <v>49495.5</v>
      </c>
      <c r="H168" s="167" t="n">
        <v>15543.8</v>
      </c>
      <c r="I168" s="136" t="n">
        <f aca="false" ca="false" dt2D="false" dtr="false" t="normal">H168*100/G168</f>
        <v>31.4044711135356</v>
      </c>
    </row>
    <row customHeight="true" ht="24" outlineLevel="0" r="169">
      <c r="A169" s="102" t="s">
        <v>480</v>
      </c>
      <c r="B169" s="164" t="s">
        <v>399</v>
      </c>
      <c r="C169" s="163" t="n">
        <v>807</v>
      </c>
      <c r="D169" s="102" t="s">
        <v>202</v>
      </c>
      <c r="E169" s="161" t="s">
        <v>479</v>
      </c>
      <c r="F169" s="102" t="s">
        <v>261</v>
      </c>
      <c r="G169" s="165" t="n">
        <v>49495.5</v>
      </c>
      <c r="H169" s="167" t="n">
        <v>15543.8</v>
      </c>
      <c r="I169" s="136" t="n">
        <f aca="false" ca="false" dt2D="false" dtr="false" t="normal">H169*100/G169</f>
        <v>31.4044711135356</v>
      </c>
    </row>
    <row customHeight="true" ht="24" outlineLevel="0" r="170">
      <c r="A170" s="102" t="s">
        <v>481</v>
      </c>
      <c r="B170" s="164" t="s">
        <v>401</v>
      </c>
      <c r="C170" s="163" t="n">
        <v>807</v>
      </c>
      <c r="D170" s="102" t="s">
        <v>202</v>
      </c>
      <c r="E170" s="161" t="s">
        <v>479</v>
      </c>
      <c r="F170" s="161" t="s">
        <v>71</v>
      </c>
      <c r="G170" s="165" t="n">
        <v>49495.5</v>
      </c>
      <c r="H170" s="167" t="n">
        <v>15543.8</v>
      </c>
      <c r="I170" s="136" t="n">
        <f aca="false" ca="false" dt2D="false" dtr="false" t="normal">H170*100/G170</f>
        <v>31.4044711135356</v>
      </c>
    </row>
    <row customHeight="true" ht="24" outlineLevel="0" r="171">
      <c r="A171" s="102" t="s">
        <v>482</v>
      </c>
      <c r="B171" s="137" t="s">
        <v>483</v>
      </c>
      <c r="C171" s="47" t="n">
        <v>807</v>
      </c>
      <c r="D171" s="98" t="s">
        <v>204</v>
      </c>
      <c r="E171" s="98" t="n"/>
      <c r="F171" s="98" t="n"/>
      <c r="G171" s="155" t="n">
        <f aca="false" ca="false" dt2D="false" dtr="false" t="normal">G172</f>
        <v>8457.7</v>
      </c>
      <c r="H171" s="157" t="n">
        <f aca="false" ca="false" dt2D="false" dtr="false" t="normal">H172</f>
        <v>4767</v>
      </c>
      <c r="I171" s="136" t="n">
        <f aca="false" ca="false" dt2D="false" dtr="false" t="normal">H171*100/G171</f>
        <v>56.3628409614907</v>
      </c>
    </row>
    <row customHeight="true" ht="24" outlineLevel="0" r="172">
      <c r="A172" s="102" t="s">
        <v>484</v>
      </c>
      <c r="B172" s="139" t="s">
        <v>205</v>
      </c>
      <c r="C172" s="62" t="n">
        <v>807</v>
      </c>
      <c r="D172" s="102" t="s">
        <v>206</v>
      </c>
      <c r="E172" s="102" t="s">
        <v>255</v>
      </c>
      <c r="F172" s="102" t="n"/>
      <c r="G172" s="140" t="n">
        <f aca="false" ca="false" dt2D="false" dtr="false" t="normal">G173</f>
        <v>8457.7</v>
      </c>
      <c r="H172" s="158" t="n">
        <f aca="false" ca="false" dt2D="false" dtr="false" t="normal">$H$173</f>
        <v>4767</v>
      </c>
      <c r="I172" s="136" t="n">
        <f aca="false" ca="false" dt2D="false" dtr="false" t="normal">H172*100/G172</f>
        <v>56.3628409614907</v>
      </c>
    </row>
    <row ht="25.5" outlineLevel="0" r="173">
      <c r="A173" s="102" t="s">
        <v>485</v>
      </c>
      <c r="B173" s="139" t="s">
        <v>231</v>
      </c>
      <c r="C173" s="62" t="n">
        <v>807</v>
      </c>
      <c r="D173" s="102" t="s">
        <v>206</v>
      </c>
      <c r="E173" s="102" t="s">
        <v>232</v>
      </c>
      <c r="F173" s="102" t="n"/>
      <c r="G173" s="140" t="n">
        <f aca="false" ca="false" dt2D="false" dtr="false" t="normal">G174</f>
        <v>8457.7</v>
      </c>
      <c r="H173" s="158" t="n">
        <f aca="false" ca="false" dt2D="false" dtr="false" t="normal">H174</f>
        <v>4767</v>
      </c>
      <c r="I173" s="136" t="n">
        <f aca="false" ca="false" dt2D="false" dtr="false" t="normal">H173*100/G173</f>
        <v>56.3628409614907</v>
      </c>
    </row>
    <row ht="25.5" outlineLevel="0" r="174">
      <c r="A174" s="102" t="s">
        <v>486</v>
      </c>
      <c r="B174" s="139" t="s">
        <v>233</v>
      </c>
      <c r="C174" s="62" t="n">
        <v>807</v>
      </c>
      <c r="D174" s="102" t="s">
        <v>206</v>
      </c>
      <c r="E174" s="102" t="s">
        <v>234</v>
      </c>
      <c r="F174" s="102" t="n"/>
      <c r="G174" s="140" t="n">
        <f aca="false" ca="false" dt2D="false" dtr="false" t="normal">G175</f>
        <v>8457.7</v>
      </c>
      <c r="H174" s="158" t="n">
        <f aca="false" ca="false" dt2D="false" dtr="false" t="normal">H175+H178+H181</f>
        <v>4767</v>
      </c>
      <c r="I174" s="136" t="n">
        <f aca="false" ca="false" dt2D="false" dtr="false" t="normal">H174*100/G174</f>
        <v>56.3628409614907</v>
      </c>
    </row>
    <row customHeight="true" ht="39" outlineLevel="0" r="175">
      <c r="A175" s="102" t="s">
        <v>487</v>
      </c>
      <c r="B175" s="170" t="s">
        <v>488</v>
      </c>
      <c r="C175" s="62" t="n">
        <v>807</v>
      </c>
      <c r="D175" s="102" t="s">
        <v>206</v>
      </c>
      <c r="E175" s="102" t="s">
        <v>489</v>
      </c>
      <c r="F175" s="102" t="n"/>
      <c r="G175" s="140" t="n">
        <f aca="false" ca="false" dt2D="false" dtr="false" t="normal">G176+G181+G178</f>
        <v>8457.7</v>
      </c>
      <c r="H175" s="158" t="n">
        <f aca="false" ca="false" dt2D="false" dtr="false" t="normal">H176</f>
        <v>2288.9</v>
      </c>
      <c r="I175" s="136" t="n">
        <f aca="false" ca="false" dt2D="false" dtr="false" t="normal">H175*100/G175</f>
        <v>27.0629130851177</v>
      </c>
    </row>
    <row ht="63.75" outlineLevel="0" r="176">
      <c r="A176" s="102" t="s">
        <v>490</v>
      </c>
      <c r="B176" s="148" t="s">
        <v>335</v>
      </c>
      <c r="C176" s="62" t="n">
        <v>807</v>
      </c>
      <c r="D176" s="102" t="s">
        <v>206</v>
      </c>
      <c r="E176" s="102" t="s">
        <v>489</v>
      </c>
      <c r="F176" s="102" t="s">
        <v>66</v>
      </c>
      <c r="G176" s="140" t="n">
        <f aca="false" ca="false" dt2D="false" dtr="false" t="normal">G177</f>
        <v>5066.7</v>
      </c>
      <c r="H176" s="158" t="n">
        <f aca="false" ca="false" dt2D="false" dtr="false" t="normal">H177</f>
        <v>2288.9</v>
      </c>
      <c r="I176" s="136" t="n">
        <f aca="false" ca="false" dt2D="false" dtr="false" t="normal">H176*100/G176</f>
        <v>45.1753606884165</v>
      </c>
    </row>
    <row customHeight="true" ht="26.25" outlineLevel="0" r="177">
      <c r="A177" s="102" t="s">
        <v>491</v>
      </c>
      <c r="B177" s="148" t="s">
        <v>317</v>
      </c>
      <c r="C177" s="62" t="n">
        <v>807</v>
      </c>
      <c r="D177" s="102" t="s">
        <v>206</v>
      </c>
      <c r="E177" s="102" t="s">
        <v>489</v>
      </c>
      <c r="F177" s="102" t="s">
        <v>54</v>
      </c>
      <c r="G177" s="140" t="n">
        <v>5066.7</v>
      </c>
      <c r="H177" s="158" t="n">
        <v>2288.9</v>
      </c>
      <c r="I177" s="136" t="n">
        <f aca="false" ca="false" dt2D="false" dtr="false" t="normal">H177*100/G177</f>
        <v>45.1753606884165</v>
      </c>
    </row>
    <row ht="63.75" outlineLevel="0" r="178">
      <c r="A178" s="102" t="s">
        <v>492</v>
      </c>
      <c r="B178" s="139" t="s">
        <v>246</v>
      </c>
      <c r="C178" s="62" t="n">
        <v>807</v>
      </c>
      <c r="D178" s="102" t="s">
        <v>206</v>
      </c>
      <c r="E178" s="102" t="s">
        <v>247</v>
      </c>
      <c r="F178" s="102" t="n"/>
      <c r="G178" s="140" t="n">
        <v>540</v>
      </c>
      <c r="H178" s="141" t="n">
        <f aca="false" ca="false" dt2D="false" dtr="false" t="normal">H179</f>
        <v>442.7</v>
      </c>
      <c r="I178" s="136" t="n">
        <f aca="false" ca="false" dt2D="false" dtr="false" t="normal">H178*100/G178</f>
        <v>81.9814814814815</v>
      </c>
      <c r="K178" s="89" t="n"/>
    </row>
    <row ht="63.75" outlineLevel="0" r="179">
      <c r="A179" s="102" t="s">
        <v>493</v>
      </c>
      <c r="B179" s="148" t="s">
        <v>335</v>
      </c>
      <c r="C179" s="62" t="n">
        <v>807</v>
      </c>
      <c r="D179" s="102" t="s">
        <v>206</v>
      </c>
      <c r="E179" s="102" t="s">
        <v>247</v>
      </c>
      <c r="F179" s="102" t="s">
        <v>66</v>
      </c>
      <c r="G179" s="140" t="n">
        <v>540</v>
      </c>
      <c r="H179" s="141" t="n">
        <f aca="false" ca="false" dt2D="false" dtr="false" t="normal">H180</f>
        <v>442.7</v>
      </c>
      <c r="I179" s="136" t="n">
        <f aca="false" ca="false" dt2D="false" dtr="false" t="normal">H179*100/G179</f>
        <v>81.9814814814815</v>
      </c>
    </row>
    <row customHeight="true" ht="23.25" outlineLevel="0" r="180">
      <c r="A180" s="102" t="s">
        <v>494</v>
      </c>
      <c r="B180" s="148" t="s">
        <v>317</v>
      </c>
      <c r="C180" s="62" t="n">
        <v>807</v>
      </c>
      <c r="D180" s="102" t="s">
        <v>206</v>
      </c>
      <c r="E180" s="102" t="s">
        <v>247</v>
      </c>
      <c r="F180" s="102" t="s">
        <v>54</v>
      </c>
      <c r="G180" s="140" t="n">
        <v>540</v>
      </c>
      <c r="H180" s="141" t="n">
        <v>442.7</v>
      </c>
      <c r="I180" s="136" t="n">
        <f aca="false" ca="false" dt2D="false" dtr="false" t="normal">H180*100/G180</f>
        <v>81.9814814814815</v>
      </c>
    </row>
    <row ht="25.5" outlineLevel="0" r="181">
      <c r="A181" s="102" t="s">
        <v>495</v>
      </c>
      <c r="B181" s="139" t="s">
        <v>260</v>
      </c>
      <c r="C181" s="62" t="n">
        <v>807</v>
      </c>
      <c r="D181" s="102" t="s">
        <v>206</v>
      </c>
      <c r="E181" s="102" t="s">
        <v>489</v>
      </c>
      <c r="F181" s="102" t="s">
        <v>261</v>
      </c>
      <c r="G181" s="140" t="n">
        <f aca="false" ca="false" dt2D="false" dtr="false" t="normal">G182</f>
        <v>2851</v>
      </c>
      <c r="H181" s="158" t="n">
        <f aca="false" ca="false" dt2D="false" dtr="false" t="normal">H182</f>
        <v>2035.4</v>
      </c>
      <c r="I181" s="136" t="n">
        <f aca="false" ca="false" dt2D="false" dtr="false" t="normal">H181*100/G181</f>
        <v>71.3924938618029</v>
      </c>
    </row>
    <row ht="38.25" outlineLevel="0" r="182">
      <c r="A182" s="102" t="s">
        <v>496</v>
      </c>
      <c r="B182" s="139" t="s">
        <v>263</v>
      </c>
      <c r="C182" s="62" t="n">
        <v>807</v>
      </c>
      <c r="D182" s="102" t="s">
        <v>206</v>
      </c>
      <c r="E182" s="102" t="s">
        <v>489</v>
      </c>
      <c r="F182" s="102" t="s">
        <v>71</v>
      </c>
      <c r="G182" s="140" t="n">
        <v>2851</v>
      </c>
      <c r="H182" s="158" t="n">
        <v>2035.4</v>
      </c>
      <c r="I182" s="136" t="n">
        <f aca="false" ca="false" dt2D="false" dtr="false" t="normal">H182*100/G182</f>
        <v>71.3924938618029</v>
      </c>
    </row>
    <row outlineLevel="0" r="183">
      <c r="A183" s="102" t="s">
        <v>497</v>
      </c>
      <c r="B183" s="137" t="s">
        <v>498</v>
      </c>
      <c r="C183" s="47" t="n">
        <v>807</v>
      </c>
      <c r="D183" s="98" t="s">
        <v>208</v>
      </c>
      <c r="E183" s="98" t="n"/>
      <c r="F183" s="98" t="n"/>
      <c r="G183" s="155" t="n">
        <f aca="false" ca="false" dt2D="false" dtr="false" t="normal">G184+G190</f>
        <v>823</v>
      </c>
      <c r="H183" s="135" t="n">
        <f aca="false" ca="false" dt2D="false" dtr="false" t="normal">H184+H190</f>
        <v>425.1</v>
      </c>
      <c r="I183" s="136" t="n">
        <f aca="false" ca="false" dt2D="false" dtr="false" t="normal">H183*100/G183</f>
        <v>51.6524908869988</v>
      </c>
    </row>
    <row outlineLevel="0" r="184">
      <c r="A184" s="102" t="s">
        <v>499</v>
      </c>
      <c r="B184" s="139" t="s">
        <v>209</v>
      </c>
      <c r="C184" s="62" t="n">
        <v>807</v>
      </c>
      <c r="D184" s="102" t="s">
        <v>210</v>
      </c>
      <c r="E184" s="102" t="n"/>
      <c r="F184" s="102" t="n"/>
      <c r="G184" s="140" t="n">
        <f aca="false" ca="false" dt2D="false" dtr="false" t="normal">G185</f>
        <v>771</v>
      </c>
      <c r="H184" s="141" t="n">
        <f aca="false" ca="false" dt2D="false" dtr="false" t="normal">H185</f>
        <v>385.5</v>
      </c>
      <c r="I184" s="136" t="n">
        <f aca="false" ca="false" dt2D="false" dtr="false" t="normal">H184*100/G184</f>
        <v>50</v>
      </c>
    </row>
    <row customHeight="true" ht="27" outlineLevel="0" r="185">
      <c r="A185" s="102" t="s">
        <v>500</v>
      </c>
      <c r="B185" s="139" t="s">
        <v>231</v>
      </c>
      <c r="C185" s="62" t="n">
        <v>807</v>
      </c>
      <c r="D185" s="102" t="s">
        <v>210</v>
      </c>
      <c r="E185" s="102" t="s">
        <v>232</v>
      </c>
      <c r="F185" s="102" t="n"/>
      <c r="G185" s="140" t="n">
        <f aca="false" ca="false" dt2D="false" dtr="false" t="normal">G186</f>
        <v>771</v>
      </c>
      <c r="H185" s="141" t="n">
        <f aca="false" ca="false" dt2D="false" dtr="false" t="normal">H186</f>
        <v>385.5</v>
      </c>
      <c r="I185" s="136" t="n">
        <f aca="false" ca="false" dt2D="false" dtr="false" t="normal">H185*100/G185</f>
        <v>50</v>
      </c>
    </row>
    <row ht="25.5" outlineLevel="0" r="186">
      <c r="A186" s="102" t="s">
        <v>501</v>
      </c>
      <c r="B186" s="139" t="s">
        <v>233</v>
      </c>
      <c r="C186" s="62" t="n">
        <v>807</v>
      </c>
      <c r="D186" s="102" t="s">
        <v>210</v>
      </c>
      <c r="E186" s="102" t="s">
        <v>234</v>
      </c>
      <c r="F186" s="102" t="n"/>
      <c r="G186" s="140" t="n">
        <f aca="false" ca="false" dt2D="false" dtr="false" t="normal">G187</f>
        <v>771</v>
      </c>
      <c r="H186" s="141" t="n">
        <f aca="false" ca="false" dt2D="false" dtr="false" t="normal">H187</f>
        <v>385.5</v>
      </c>
      <c r="I186" s="136" t="n">
        <f aca="false" ca="false" dt2D="false" dtr="false" t="normal">H186*100/G186</f>
        <v>50</v>
      </c>
    </row>
    <row ht="89.25" outlineLevel="0" r="187">
      <c r="A187" s="102" t="s">
        <v>502</v>
      </c>
      <c r="B187" s="166" t="s">
        <v>503</v>
      </c>
      <c r="C187" s="62" t="n">
        <v>807</v>
      </c>
      <c r="D187" s="102" t="s">
        <v>210</v>
      </c>
      <c r="E187" s="102" t="s">
        <v>504</v>
      </c>
      <c r="F187" s="102" t="n"/>
      <c r="G187" s="140" t="n">
        <f aca="false" ca="false" dt2D="false" dtr="false" t="normal">G188</f>
        <v>771</v>
      </c>
      <c r="H187" s="141" t="n">
        <f aca="false" ca="false" dt2D="false" dtr="false" t="normal">H188</f>
        <v>385.5</v>
      </c>
      <c r="I187" s="136" t="n">
        <f aca="false" ca="false" dt2D="false" dtr="false" t="normal">H187*100/G187</f>
        <v>50</v>
      </c>
    </row>
    <row customHeight="true" ht="29.25" outlineLevel="0" r="188">
      <c r="A188" s="102" t="s">
        <v>505</v>
      </c>
      <c r="B188" s="166" t="s">
        <v>283</v>
      </c>
      <c r="C188" s="62" t="n">
        <v>807</v>
      </c>
      <c r="D188" s="102" t="s">
        <v>210</v>
      </c>
      <c r="E188" s="102" t="s">
        <v>504</v>
      </c>
      <c r="F188" s="102" t="s">
        <v>284</v>
      </c>
      <c r="G188" s="140" t="n">
        <f aca="false" ca="false" dt2D="false" dtr="false" t="normal">G189</f>
        <v>771</v>
      </c>
      <c r="H188" s="141" t="n">
        <f aca="false" ca="false" dt2D="false" dtr="false" t="normal">H189</f>
        <v>385.5</v>
      </c>
      <c r="I188" s="136" t="n">
        <f aca="false" ca="false" dt2D="false" dtr="false" t="normal">H188*100/G188</f>
        <v>50</v>
      </c>
    </row>
    <row outlineLevel="0" r="189">
      <c r="A189" s="102" t="s">
        <v>506</v>
      </c>
      <c r="B189" s="166" t="s">
        <v>286</v>
      </c>
      <c r="C189" s="62" t="n">
        <v>807</v>
      </c>
      <c r="D189" s="102" t="s">
        <v>210</v>
      </c>
      <c r="E189" s="102" t="s">
        <v>504</v>
      </c>
      <c r="F189" s="102" t="s">
        <v>287</v>
      </c>
      <c r="G189" s="167" t="n">
        <v>771</v>
      </c>
      <c r="H189" s="141" t="n">
        <v>385.5</v>
      </c>
      <c r="I189" s="136" t="n">
        <f aca="false" ca="false" dt2D="false" dtr="false" t="normal">H189*100/G189</f>
        <v>50</v>
      </c>
    </row>
    <row customHeight="true" ht="28.5" outlineLevel="0" r="190">
      <c r="A190" s="102" t="s">
        <v>507</v>
      </c>
      <c r="B190" s="171" t="s">
        <v>211</v>
      </c>
      <c r="C190" s="47" t="n">
        <v>807</v>
      </c>
      <c r="D190" s="98" t="s">
        <v>212</v>
      </c>
      <c r="E190" s="102" t="n"/>
      <c r="F190" s="102" t="n"/>
      <c r="G190" s="140" t="n">
        <f aca="false" ca="false" dt2D="false" dtr="false" t="normal">G191</f>
        <v>52</v>
      </c>
      <c r="H190" s="141" t="n">
        <f aca="false" ca="false" dt2D="false" dtr="false" t="normal">H191</f>
        <v>39.6</v>
      </c>
      <c r="I190" s="136" t="n">
        <f aca="false" ca="false" dt2D="false" dtr="false" t="normal">H190*100/G190</f>
        <v>76.1538461538462</v>
      </c>
    </row>
    <row customHeight="true" ht="19.5" outlineLevel="0" r="191">
      <c r="A191" s="102" t="s">
        <v>508</v>
      </c>
      <c r="B191" s="139" t="s">
        <v>231</v>
      </c>
      <c r="C191" s="62" t="n">
        <v>807</v>
      </c>
      <c r="D191" s="102" t="s">
        <v>212</v>
      </c>
      <c r="E191" s="102" t="s">
        <v>232</v>
      </c>
      <c r="F191" s="102" t="n"/>
      <c r="G191" s="140" t="n">
        <f aca="false" ca="false" dt2D="false" dtr="false" t="normal">G192</f>
        <v>52</v>
      </c>
      <c r="H191" s="141" t="n">
        <f aca="false" ca="false" dt2D="false" dtr="false" t="normal">H192</f>
        <v>39.6</v>
      </c>
      <c r="I191" s="136" t="n">
        <f aca="false" ca="false" dt2D="false" dtr="false" t="normal">H191*100/G191</f>
        <v>76.1538461538462</v>
      </c>
    </row>
    <row customHeight="true" ht="16.5" outlineLevel="0" r="192">
      <c r="A192" s="102" t="s">
        <v>509</v>
      </c>
      <c r="B192" s="139" t="s">
        <v>233</v>
      </c>
      <c r="C192" s="62" t="n">
        <v>807</v>
      </c>
      <c r="D192" s="102" t="s">
        <v>212</v>
      </c>
      <c r="E192" s="102" t="s">
        <v>234</v>
      </c>
      <c r="F192" s="102" t="n"/>
      <c r="G192" s="140" t="n">
        <f aca="false" ca="false" dt2D="false" dtr="false" t="normal">G193</f>
        <v>52</v>
      </c>
      <c r="H192" s="141" t="n">
        <f aca="false" ca="false" dt2D="false" dtr="false" t="normal">H193</f>
        <v>39.6</v>
      </c>
      <c r="I192" s="136" t="n">
        <f aca="false" ca="false" dt2D="false" dtr="false" t="normal">H192*100/G192</f>
        <v>76.1538461538462</v>
      </c>
    </row>
    <row customHeight="true" ht="36" outlineLevel="0" r="193">
      <c r="A193" s="102" t="s">
        <v>510</v>
      </c>
      <c r="B193" s="172" t="s">
        <v>511</v>
      </c>
      <c r="C193" s="62" t="n">
        <v>807</v>
      </c>
      <c r="D193" s="102" t="s">
        <v>212</v>
      </c>
      <c r="E193" s="102" t="s">
        <v>512</v>
      </c>
      <c r="F193" s="102" t="n"/>
      <c r="G193" s="140" t="n">
        <f aca="false" ca="false" dt2D="false" dtr="false" t="normal">G194</f>
        <v>52</v>
      </c>
      <c r="H193" s="141" t="n">
        <f aca="false" ca="false" dt2D="false" dtr="false" t="normal">H194</f>
        <v>39.6</v>
      </c>
      <c r="I193" s="136" t="n">
        <f aca="false" ca="false" dt2D="false" dtr="false" t="normal">H193*100/G193</f>
        <v>76.1538461538462</v>
      </c>
    </row>
    <row customHeight="true" ht="33.75" outlineLevel="0" r="194">
      <c r="A194" s="102" t="s">
        <v>509</v>
      </c>
      <c r="B194" s="139" t="s">
        <v>260</v>
      </c>
      <c r="C194" s="62" t="n">
        <v>807</v>
      </c>
      <c r="D194" s="102" t="s">
        <v>212</v>
      </c>
      <c r="E194" s="102" t="s">
        <v>512</v>
      </c>
      <c r="F194" s="102" t="s">
        <v>261</v>
      </c>
      <c r="G194" s="140" t="n">
        <f aca="false" ca="false" dt2D="false" dtr="false" t="normal">G195</f>
        <v>52</v>
      </c>
      <c r="H194" s="141" t="n">
        <f aca="false" ca="false" dt2D="false" dtr="false" t="normal">H195</f>
        <v>39.6</v>
      </c>
      <c r="I194" s="136" t="n">
        <f aca="false" ca="false" dt2D="false" dtr="false" t="normal">H194*100/G194</f>
        <v>76.1538461538462</v>
      </c>
    </row>
    <row customHeight="true" ht="21.75" outlineLevel="0" r="195">
      <c r="A195" s="102" t="s">
        <v>510</v>
      </c>
      <c r="B195" s="139" t="s">
        <v>263</v>
      </c>
      <c r="C195" s="62" t="n">
        <v>807</v>
      </c>
      <c r="D195" s="102" t="s">
        <v>212</v>
      </c>
      <c r="E195" s="102" t="s">
        <v>512</v>
      </c>
      <c r="F195" s="102" t="s">
        <v>513</v>
      </c>
      <c r="G195" s="140" t="n">
        <v>52</v>
      </c>
      <c r="H195" s="141" t="n">
        <v>39.6</v>
      </c>
      <c r="I195" s="136" t="n">
        <f aca="false" ca="false" dt2D="false" dtr="false" t="normal">H195*100/G195</f>
        <v>76.1538461538462</v>
      </c>
    </row>
    <row customHeight="true" ht="23.25" outlineLevel="0" r="196">
      <c r="A196" s="114" t="n">
        <v>181</v>
      </c>
      <c r="B196" s="173" t="s">
        <v>514</v>
      </c>
      <c r="C196" s="174" t="n">
        <v>807</v>
      </c>
      <c r="D196" s="174" t="n">
        <v>1000</v>
      </c>
      <c r="E196" s="175" t="s">
        <v>515</v>
      </c>
      <c r="F196" s="175" t="s">
        <v>515</v>
      </c>
      <c r="G196" s="176" t="n">
        <v>268.8</v>
      </c>
      <c r="H196" s="135" t="n">
        <f aca="false" ca="false" dt2D="false" dtr="false" t="normal">H197</f>
        <v>112</v>
      </c>
      <c r="I196" s="136" t="n">
        <f aca="false" ca="false" dt2D="false" dtr="false" t="normal">H196*100/G196</f>
        <v>41.6666666666667</v>
      </c>
    </row>
    <row customHeight="true" ht="30.75" outlineLevel="0" r="197">
      <c r="A197" s="177" t="n">
        <v>182</v>
      </c>
      <c r="B197" s="178" t="s">
        <v>516</v>
      </c>
      <c r="C197" s="179" t="n">
        <v>807</v>
      </c>
      <c r="D197" s="179" t="n">
        <v>1001</v>
      </c>
      <c r="E197" s="116" t="s">
        <v>515</v>
      </c>
      <c r="F197" s="116" t="s">
        <v>515</v>
      </c>
      <c r="G197" s="180" t="n">
        <v>268.8</v>
      </c>
      <c r="H197" s="141" t="n">
        <f aca="false" ca="false" dt2D="false" dtr="false" t="normal">H198</f>
        <v>112</v>
      </c>
      <c r="I197" s="136" t="n">
        <f aca="false" ca="false" dt2D="false" dtr="false" t="normal">H197*100/G197</f>
        <v>41.6666666666667</v>
      </c>
    </row>
    <row customHeight="true" ht="29.25" outlineLevel="0" r="198">
      <c r="A198" s="177" t="n">
        <v>183</v>
      </c>
      <c r="B198" s="181" t="s">
        <v>215</v>
      </c>
      <c r="C198" s="182" t="n">
        <v>807</v>
      </c>
      <c r="D198" s="182" t="n">
        <v>1001</v>
      </c>
      <c r="E198" s="102" t="s">
        <v>517</v>
      </c>
      <c r="F198" s="116" t="s">
        <v>515</v>
      </c>
      <c r="G198" s="180" t="n">
        <v>268.8</v>
      </c>
      <c r="H198" s="141" t="n">
        <f aca="false" ca="false" dt2D="false" dtr="false" t="normal">H199</f>
        <v>112</v>
      </c>
      <c r="I198" s="136" t="n">
        <f aca="false" ca="false" dt2D="false" dtr="false" t="normal">H198*100/G198</f>
        <v>41.6666666666667</v>
      </c>
    </row>
    <row customHeight="true" ht="28.5" outlineLevel="0" r="199">
      <c r="A199" s="177" t="n">
        <v>184</v>
      </c>
      <c r="B199" s="183" t="s">
        <v>216</v>
      </c>
      <c r="C199" s="182" t="n">
        <v>807</v>
      </c>
      <c r="D199" s="182" t="n">
        <v>1001</v>
      </c>
      <c r="E199" s="102" t="s">
        <v>517</v>
      </c>
      <c r="F199" s="116" t="n">
        <v>300</v>
      </c>
      <c r="G199" s="180" t="n">
        <v>268.8</v>
      </c>
      <c r="H199" s="141" t="n">
        <v>112</v>
      </c>
      <c r="I199" s="136" t="n">
        <f aca="false" ca="false" dt2D="false" dtr="false" t="normal">H199*100/G199</f>
        <v>41.6666666666667</v>
      </c>
    </row>
    <row outlineLevel="0" r="200">
      <c r="A200" s="177" t="n">
        <v>185</v>
      </c>
      <c r="B200" s="183" t="s">
        <v>217</v>
      </c>
      <c r="C200" s="182" t="n">
        <v>807</v>
      </c>
      <c r="D200" s="182" t="n">
        <v>1001</v>
      </c>
      <c r="E200" s="102" t="s">
        <v>517</v>
      </c>
      <c r="F200" s="116" t="n">
        <v>310</v>
      </c>
      <c r="G200" s="184" t="n">
        <v>268.8</v>
      </c>
      <c r="H200" s="141" t="n">
        <v>112</v>
      </c>
      <c r="I200" s="136" t="n">
        <f aca="false" ca="false" dt2D="false" dtr="false" t="normal">H200*100/G200</f>
        <v>41.6666666666667</v>
      </c>
    </row>
    <row outlineLevel="0" r="201">
      <c r="A201" s="39" t="s">
        <v>518</v>
      </c>
      <c r="B201" s="185" t="s">
        <v>519</v>
      </c>
      <c r="C201" s="186" t="n"/>
      <c r="D201" s="187" t="n"/>
      <c r="E201" s="188" t="n"/>
      <c r="F201" s="188" t="n"/>
      <c r="G201" s="189" t="n">
        <f aca="false" ca="false" dt2D="false" dtr="false" t="normal">G14+G78+G87+G106+G125+G171+G183+G196</f>
        <v>96908.6</v>
      </c>
      <c r="H201" s="158" t="n">
        <f aca="false" ca="false" dt2D="false" dtr="false" t="normal">H14+H78+H87+H106+H125+H171+H183+H196</f>
        <v>35224.3</v>
      </c>
      <c r="I201" s="136" t="n">
        <f aca="false" ca="false" dt2D="false" dtr="false" t="normal">H201*100/G201</f>
        <v>36.3479608620907</v>
      </c>
    </row>
  </sheetData>
  <mergeCells count="5">
    <mergeCell ref="B7:G7"/>
    <mergeCell ref="D1:G1"/>
    <mergeCell ref="A13:C13"/>
    <mergeCell ref="G2:I2"/>
    <mergeCell ref="H9:I9"/>
  </mergeCells>
  <pageMargins bottom="0.196850389242172" footer="0.511811017990112" header="0.511811017990112" left="0.393700778484344" right="0.196850389242172" top="0.196850389242172"/>
  <pageSetup fitToHeight="1" fitToWidth="1" orientation="portrait" paperHeight="297mm" paperSize="9" paperWidth="210mm" scale="7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2025-07-16T08:10:14Z</dcterms:modified>
</cp:coreProperties>
</file>